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1'!$A$7:$E$77</definedName>
  </definedNames>
  <calcPr calcId="144525"/>
</workbook>
</file>

<file path=xl/calcChain.xml><?xml version="1.0" encoding="utf-8"?>
<calcChain xmlns="http://schemas.openxmlformats.org/spreadsheetml/2006/main">
  <c r="E55" i="1" l="1"/>
  <c r="E54" i="1"/>
  <c r="E52" i="1"/>
  <c r="E65" i="1"/>
  <c r="E22" i="3" l="1"/>
  <c r="F24" i="3"/>
  <c r="F32" i="3" l="1"/>
  <c r="E12" i="1" l="1"/>
  <c r="D51" i="1"/>
  <c r="C51" i="1"/>
  <c r="D53" i="1"/>
  <c r="C53" i="1"/>
  <c r="E51" i="1" l="1"/>
  <c r="E53" i="1"/>
  <c r="C50" i="1"/>
  <c r="D50" i="1"/>
  <c r="D10" i="1"/>
  <c r="E50" i="1" l="1"/>
  <c r="D64" i="1"/>
  <c r="C64" i="1"/>
  <c r="E64" i="1" s="1"/>
  <c r="D22" i="3"/>
  <c r="D25" i="1"/>
  <c r="D75" i="1"/>
  <c r="C75" i="1"/>
  <c r="D70" i="1" l="1"/>
  <c r="C70" i="1"/>
  <c r="E7" i="3" l="1"/>
  <c r="D69" i="1" l="1"/>
  <c r="D30" i="3" l="1"/>
  <c r="E30" i="3"/>
  <c r="D21" i="1"/>
  <c r="C21" i="1"/>
  <c r="D56" i="1"/>
  <c r="C56" i="1"/>
  <c r="C23" i="1"/>
  <c r="E14" i="1"/>
  <c r="C10" i="1"/>
  <c r="C9" i="1" s="1"/>
  <c r="E10" i="1" l="1"/>
  <c r="D7" i="3" l="1"/>
  <c r="F14" i="3"/>
  <c r="D15" i="3"/>
  <c r="E15" i="3"/>
  <c r="E40" i="1"/>
  <c r="D38" i="1"/>
  <c r="C38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7" i="1"/>
  <c r="E58" i="1"/>
  <c r="E56" i="1" l="1"/>
  <c r="D32" i="1"/>
  <c r="E29" i="1" l="1"/>
  <c r="C48" i="1" l="1"/>
  <c r="D48" i="1"/>
  <c r="D73" i="1" l="1"/>
  <c r="C73" i="1"/>
  <c r="C32" i="1" l="1"/>
  <c r="E11" i="1" l="1"/>
  <c r="E13" i="1"/>
  <c r="E19" i="1"/>
  <c r="E22" i="1"/>
  <c r="E24" i="1"/>
  <c r="E33" i="1"/>
  <c r="E35" i="1"/>
  <c r="E39" i="1"/>
  <c r="E44" i="1"/>
  <c r="E47" i="1"/>
  <c r="E63" i="1"/>
  <c r="E68" i="1"/>
  <c r="E70" i="1"/>
  <c r="E71" i="1"/>
  <c r="E72" i="1"/>
  <c r="F30" i="3" l="1"/>
  <c r="F8" i="3"/>
  <c r="C18" i="1" l="1"/>
  <c r="D18" i="1"/>
  <c r="E21" i="1" l="1"/>
  <c r="E18" i="1"/>
  <c r="E18" i="3"/>
  <c r="D18" i="3"/>
  <c r="C69" i="1"/>
  <c r="D43" i="1"/>
  <c r="C43" i="1"/>
  <c r="D42" i="1"/>
  <c r="C42" i="1"/>
  <c r="D36" i="1"/>
  <c r="C36" i="1"/>
  <c r="D28" i="1"/>
  <c r="C28" i="1"/>
  <c r="C27" i="1" s="1"/>
  <c r="F18" i="3" l="1"/>
  <c r="E28" i="1"/>
  <c r="E42" i="1"/>
  <c r="E69" i="1"/>
  <c r="E43" i="1"/>
  <c r="D27" i="1"/>
  <c r="D46" i="1"/>
  <c r="C46" i="1"/>
  <c r="E27" i="1" l="1"/>
  <c r="E38" i="1"/>
  <c r="E46" i="1"/>
  <c r="D34" i="1" l="1"/>
  <c r="D31" i="1" s="1"/>
  <c r="C34" i="1"/>
  <c r="E34" i="1" l="1"/>
  <c r="E32" i="1"/>
  <c r="C31" i="1"/>
  <c r="C30" i="1" s="1"/>
  <c r="D67" i="1"/>
  <c r="C67" i="1"/>
  <c r="C66" i="1" s="1"/>
  <c r="D62" i="1"/>
  <c r="C62" i="1"/>
  <c r="C61" i="1" s="1"/>
  <c r="C60" i="1" s="1"/>
  <c r="C59" i="1" s="1"/>
  <c r="E31" i="1" l="1"/>
  <c r="E62" i="1"/>
  <c r="E67" i="1"/>
  <c r="D66" i="1"/>
  <c r="D61" i="1"/>
  <c r="D30" i="1"/>
  <c r="D13" i="3"/>
  <c r="E13" i="3"/>
  <c r="D60" i="1" l="1"/>
  <c r="D59" i="1" s="1"/>
  <c r="E66" i="1"/>
  <c r="F13" i="3"/>
  <c r="E30" i="1"/>
  <c r="E61" i="1"/>
  <c r="D45" i="1"/>
  <c r="C45" i="1"/>
  <c r="C41" i="1" s="1"/>
  <c r="D23" i="1"/>
  <c r="D20" i="1" s="1"/>
  <c r="E60" i="1" l="1"/>
  <c r="E23" i="1"/>
  <c r="E45" i="1"/>
  <c r="D41" i="1"/>
  <c r="E41" i="1" l="1"/>
  <c r="E59" i="1"/>
  <c r="D33" i="3"/>
  <c r="E33" i="3"/>
  <c r="D28" i="3"/>
  <c r="E28" i="3"/>
  <c r="E26" i="3"/>
  <c r="D9" i="1"/>
  <c r="C20" i="1"/>
  <c r="F22" i="3" l="1"/>
  <c r="F28" i="3"/>
  <c r="F15" i="3"/>
  <c r="D35" i="3"/>
  <c r="C10" i="5" s="1"/>
  <c r="F26" i="3"/>
  <c r="F33" i="3"/>
  <c r="E35" i="3"/>
  <c r="E20" i="1"/>
  <c r="E9" i="1"/>
  <c r="C17" i="1"/>
  <c r="C8" i="1" s="1"/>
  <c r="D17" i="1"/>
  <c r="D8" i="1" s="1"/>
  <c r="D77" i="1" l="1"/>
  <c r="F35" i="3"/>
  <c r="D10" i="5"/>
  <c r="E17" i="1"/>
  <c r="C77" i="1"/>
  <c r="E8" i="1" l="1"/>
  <c r="D9" i="5"/>
  <c r="D8" i="5" s="1"/>
  <c r="D11" i="5" s="1"/>
  <c r="C9" i="5"/>
  <c r="C8" i="5" s="1"/>
  <c r="C11" i="5" s="1"/>
  <c r="E77" i="1" l="1"/>
</calcChain>
</file>

<file path=xl/sharedStrings.xml><?xml version="1.0" encoding="utf-8"?>
<sst xmlns="http://schemas.openxmlformats.org/spreadsheetml/2006/main" count="254" uniqueCount="219">
  <si>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</si>
  <si>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</si>
  <si>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</si>
  <si>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</si>
  <si>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</si>
  <si>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</si>
  <si>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</si>
  <si>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</si>
  <si>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</si>
  <si>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</si>
  <si>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</si>
  <si>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</si>
  <si>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</si>
  <si>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</si>
  <si>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</si>
  <si>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</si>
  <si>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</si>
  <si>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</si>
  <si>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</si>
  <si>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</si>
  <si>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</si>
  <si>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</si>
  <si>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</si>
  <si>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</si>
  <si>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</si>
  <si>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</si>
  <si>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</si>
  <si>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</si>
  <si>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</si>
  <si>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</si>
  <si>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</si>
  <si>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</si>
  <si>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</si>
  <si>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</si>
  <si>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</si>
  <si>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</si>
  <si>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</si>
  <si>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</si>
  <si>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</si>
  <si>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</si>
  <si>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</si>
  <si>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</si>
  <si>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</si>
  <si>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</si>
  <si>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</si>
  <si>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</si>
  <si>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</si>
  <si>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</si>
  <si>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</si>
  <si>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</si>
  <si>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</si>
  <si>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</si>
  <si>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</si>
  <si>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</si>
  <si>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</si>
  <si>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</si>
  <si>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</si>
  <si>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</si>
  <si>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</si>
  <si>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</si>
  <si>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</si>
  <si>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</si>
  <si>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</si>
  <si>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</si>
  <si>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</si>
  <si>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</si>
  <si>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</si>
  <si>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</si>
  <si>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</si>
  <si>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</si>
  <si>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</si>
  <si>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</si>
  <si>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</si>
  <si>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</si>
  <si>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</si>
  <si>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</si>
  <si>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</si>
  <si>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</si>
  <si>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</si>
  <si>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</si>
  <si>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</si>
  <si>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</si>
  <si>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</si>
  <si>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</si>
  <si>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</si>
  <si>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</si>
  <si>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</si>
  <si>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</si>
  <si>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</si>
  <si>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</si>
  <si>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</si>
  <si>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</si>
  <si>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</si>
  <si>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</si>
  <si>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</si>
  <si>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</si>
  <si>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</si>
  <si>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</si>
  <si>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</si>
  <si>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</si>
  <si>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</si>
  <si>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</si>
  <si>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</si>
  <si>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</si>
  <si>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</si>
  <si>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</si>
  <si>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</si>
  <si>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</si>
  <si>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</si>
  <si>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</si>
  <si>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</si>
  <si>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</si>
  <si>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</si>
  <si>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</si>
  <si>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</si>
  <si>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</si>
  <si>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</si>
  <si>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</si>
  <si>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</si>
  <si>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</si>
  <si>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</si>
  <si>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</si>
  <si>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</si>
  <si>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</si>
  <si>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</si>
  <si>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</si>
  <si>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</si>
  <si>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</si>
  <si>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</si>
  <si>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</si>
  <si>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</si>
  <si>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</si>
  <si>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</si>
  <si>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</si>
  <si>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</si>
  <si>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</si>
  <si>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</si>
  <si>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</si>
  <si>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</si>
  <si>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</si>
  <si>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</si>
  <si>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</si>
  <si>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</si>
  <si>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</si>
  <si>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</si>
  <si>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</si>
  <si>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</si>
  <si>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</si>
  <si>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</si>
  <si>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</si>
  <si>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</si>
  <si>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</si>
  <si>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</si>
  <si>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</si>
  <si>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</si>
  <si>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</si>
  <si>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</si>
  <si>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</si>
  <si>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</si>
  <si>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</si>
  <si>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</si>
  <si>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</si>
  <si>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</si>
  <si>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</si>
  <si>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</si>
  <si>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</si>
  <si>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</si>
  <si>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</si>
  <si>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</si>
  <si>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</si>
  <si>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</si>
  <si>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</si>
  <si>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</si>
  <si>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</si>
  <si>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</si>
  <si>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</si>
  <si>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</si>
  <si>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</si>
  <si>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</si>
  <si>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</si>
  <si>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</si>
  <si>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</si>
  <si>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</si>
  <si>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</si>
  <si>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</si>
  <si>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</si>
  <si>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</si>
  <si>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</si>
  <si>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</si>
  <si>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</si>
  <si>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</si>
  <si>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</si>
  <si>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</si>
  <si>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</si>
  <si>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</si>
  <si>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</si>
  <si>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</si>
  <si>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</si>
  <si>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</si>
  <si>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</si>
  <si>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</si>
  <si>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</si>
  <si>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</si>
  <si>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</si>
  <si>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</si>
  <si>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</si>
  <si>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</si>
  <si>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</si>
  <si>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</si>
  <si>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</si>
  <si>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</si>
  <si>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</si>
  <si>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</si>
  <si>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</si>
  <si>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</si>
  <si>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</si>
  <si>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разделам и подразделам классификации расходов бюджетов за 10 месяцев  месяцев 2023 года</t>
  </si>
  <si>
    <t>по кодам классификации доходов бюджетов за  10  месяцев  2023 года</t>
  </si>
  <si>
    <t>муниципального образования поселок Боровский за 10 месяцев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</si>
</sst>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b/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49" fontId="17" fillId="5" borderId="1" xfId="0" applyNumberFormat="1" applyFont="1" applyFill="1" applyBorder="1" applyAlignment="1">
      <alignment horizontal="center" wrapText="1"/>
    </xf>
    <xf numFmtId="0" fontId="18" fillId="0" borderId="0" xfId="0" applyFont="1" applyAlignment="1">
      <alignment vertical="top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0" fontId="13" fillId="0" borderId="1" xfId="0" applyNumberFormat="1" applyFont="1" applyBorder="1" applyAlignment="1">
      <alignment vertical="top" wrapText="1"/>
    </xf>
    <xf numFmtId="49" fontId="11" fillId="0" borderId="2" xfId="1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6" fillId="0" borderId="2" xfId="0" applyFont="1" applyBorder="1"/>
    <xf numFmtId="49" fontId="11" fillId="0" borderId="3" xfId="1" applyNumberFormat="1" applyFont="1" applyBorder="1" applyAlignment="1">
      <alignment vertical="top" wrapText="1"/>
    </xf>
    <xf numFmtId="0" fontId="15" fillId="0" borderId="4" xfId="0" applyFont="1" applyBorder="1" applyAlignment="1">
      <alignment horizontal="left" vertical="center" wrapText="1" readingOrder="1"/>
    </xf>
    <xf numFmtId="49" fontId="11" fillId="0" borderId="5" xfId="1" applyNumberFormat="1" applyFont="1" applyBorder="1" applyAlignment="1">
      <alignment vertical="top" wrapText="1"/>
    </xf>
    <xf numFmtId="49" fontId="13" fillId="0" borderId="5" xfId="1" applyNumberFormat="1" applyFont="1" applyBorder="1" applyAlignment="1">
      <alignment vertical="top" wrapText="1"/>
    </xf>
    <xf numFmtId="0" fontId="13" fillId="0" borderId="5" xfId="1" applyNumberFormat="1" applyFont="1" applyBorder="1" applyAlignment="1">
      <alignment vertical="top" wrapText="1"/>
    </xf>
    <xf numFmtId="165" fontId="13" fillId="0" borderId="5" xfId="1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9" fontId="11" fillId="0" borderId="5" xfId="0" applyNumberFormat="1" applyFont="1" applyBorder="1" applyAlignment="1" applyProtection="1">
      <alignment vertical="top" wrapText="1"/>
    </xf>
    <xf numFmtId="49" fontId="13" fillId="0" borderId="5" xfId="0" applyNumberFormat="1" applyFont="1" applyBorder="1" applyAlignment="1" applyProtection="1">
      <alignment vertical="top" wrapText="1"/>
    </xf>
    <xf numFmtId="165" fontId="13" fillId="0" borderId="5" xfId="0" applyNumberFormat="1" applyFont="1" applyBorder="1" applyAlignment="1" applyProtection="1">
      <alignment vertical="top" wrapText="1"/>
    </xf>
    <xf numFmtId="165" fontId="13" fillId="4" borderId="5" xfId="1" applyNumberFormat="1" applyFont="1" applyFill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 readingOrder="1"/>
    </xf>
    <xf numFmtId="0" fontId="16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vertical="top" wrapText="1"/>
    </xf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40" zoomScale="59" zoomScaleNormal="59" workbookViewId="0">
      <selection activeCell="G13" sqref="G13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98" t="s">
        <v>24</v>
      </c>
      <c r="B4" s="98"/>
      <c r="C4" s="98"/>
      <c r="D4" s="98"/>
    </row>
    <row r="5" spans="1:5" ht="16.5">
      <c r="A5" s="39"/>
      <c r="B5" s="40" t="s">
        <v>217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161</v>
      </c>
    </row>
    <row r="8" spans="1:5" ht="42.75" customHeight="1">
      <c r="A8" s="49" t="s">
        <v>109</v>
      </c>
      <c r="B8" s="81" t="s">
        <v>4</v>
      </c>
      <c r="C8" s="95">
        <f>C9+C17+C27+C30+C41+C56+C50+C25</f>
        <v>46843.5</v>
      </c>
      <c r="D8" s="95">
        <f>D9+D17+D27+D30+D41+D56+D50+D25</f>
        <v>39179.1</v>
      </c>
      <c r="E8" s="51">
        <f t="shared" ref="E8:E35" si="0">D8/C8*100</f>
        <v>83.638284927471261</v>
      </c>
    </row>
    <row r="9" spans="1:5" s="30" customFormat="1" ht="15.75" customHeight="1">
      <c r="A9" s="49" t="s">
        <v>110</v>
      </c>
      <c r="B9" s="81" t="s">
        <v>5</v>
      </c>
      <c r="C9" s="95">
        <f>C10</f>
        <v>13168</v>
      </c>
      <c r="D9" s="95">
        <f>D10</f>
        <v>11200</v>
      </c>
      <c r="E9" s="51">
        <f t="shared" si="0"/>
        <v>85.054678007290391</v>
      </c>
    </row>
    <row r="10" spans="1:5" ht="21" customHeight="1">
      <c r="A10" s="52" t="s">
        <v>6</v>
      </c>
      <c r="B10" s="82" t="s">
        <v>7</v>
      </c>
      <c r="C10" s="56">
        <f>C11+C12+C13+C14</f>
        <v>13168</v>
      </c>
      <c r="D10" s="56">
        <f>D11+D12+D13+D14+D15+D16</f>
        <v>11200</v>
      </c>
      <c r="E10" s="54">
        <f t="shared" si="0"/>
        <v>85.054678007290391</v>
      </c>
    </row>
    <row r="11" spans="1:5" ht="119.25" customHeight="1">
      <c r="A11" s="52" t="s">
        <v>8</v>
      </c>
      <c r="B11" s="83" t="s">
        <v>95</v>
      </c>
      <c r="C11" s="56">
        <v>6872</v>
      </c>
      <c r="D11" s="56">
        <v>6274</v>
      </c>
      <c r="E11" s="54">
        <f t="shared" si="0"/>
        <v>91.298020954598371</v>
      </c>
    </row>
    <row r="12" spans="1:5" ht="167.25" customHeight="1">
      <c r="A12" s="52" t="s">
        <v>111</v>
      </c>
      <c r="B12" s="84" t="s">
        <v>96</v>
      </c>
      <c r="C12" s="56">
        <v>9</v>
      </c>
      <c r="D12" s="56">
        <v>43</v>
      </c>
      <c r="E12" s="54">
        <f>D12/C12*100</f>
        <v>477.77777777777777</v>
      </c>
    </row>
    <row r="13" spans="1:5" ht="76.5" customHeight="1">
      <c r="A13" s="52" t="s">
        <v>112</v>
      </c>
      <c r="B13" s="82" t="s">
        <v>25</v>
      </c>
      <c r="C13" s="56">
        <v>119</v>
      </c>
      <c r="D13" s="56">
        <v>166</v>
      </c>
      <c r="E13" s="54">
        <f t="shared" si="0"/>
        <v>139.49579831932772</v>
      </c>
    </row>
    <row r="14" spans="1:5" ht="158.25" customHeight="1">
      <c r="A14" s="52" t="s">
        <v>185</v>
      </c>
      <c r="B14" s="55" t="s">
        <v>184</v>
      </c>
      <c r="C14" s="56">
        <v>6168</v>
      </c>
      <c r="D14" s="56">
        <v>4071</v>
      </c>
      <c r="E14" s="54">
        <f t="shared" si="0"/>
        <v>66.001945525291831</v>
      </c>
    </row>
    <row r="15" spans="1:5" ht="66.75" customHeight="1">
      <c r="A15" s="52" t="s">
        <v>186</v>
      </c>
      <c r="B15" s="82" t="s">
        <v>187</v>
      </c>
      <c r="C15" s="56"/>
      <c r="D15" s="56">
        <v>176</v>
      </c>
      <c r="E15" s="54"/>
    </row>
    <row r="16" spans="1:5" ht="91.5" customHeight="1">
      <c r="A16" s="52" t="s">
        <v>201</v>
      </c>
      <c r="B16" s="82" t="s">
        <v>202</v>
      </c>
      <c r="C16" s="56"/>
      <c r="D16" s="56">
        <v>470</v>
      </c>
      <c r="E16" s="54"/>
    </row>
    <row r="17" spans="1:5" s="30" customFormat="1" ht="15.75">
      <c r="A17" s="49" t="s">
        <v>9</v>
      </c>
      <c r="B17" s="81" t="s">
        <v>10</v>
      </c>
      <c r="C17" s="95">
        <f>C18+C20</f>
        <v>22263.1</v>
      </c>
      <c r="D17" s="95">
        <f>D18+D20</f>
        <v>15582</v>
      </c>
      <c r="E17" s="51">
        <f t="shared" si="0"/>
        <v>69.990252929735746</v>
      </c>
    </row>
    <row r="18" spans="1:5" ht="15.75">
      <c r="A18" s="52" t="s">
        <v>113</v>
      </c>
      <c r="B18" s="82" t="s">
        <v>11</v>
      </c>
      <c r="C18" s="56">
        <f>C19</f>
        <v>4009.3</v>
      </c>
      <c r="D18" s="56">
        <f>D19</f>
        <v>2214</v>
      </c>
      <c r="E18" s="54">
        <f t="shared" si="0"/>
        <v>55.221609757314241</v>
      </c>
    </row>
    <row r="19" spans="1:5" ht="63.75" customHeight="1">
      <c r="A19" s="52" t="s">
        <v>114</v>
      </c>
      <c r="B19" s="82" t="s">
        <v>97</v>
      </c>
      <c r="C19" s="56">
        <v>4009.3</v>
      </c>
      <c r="D19" s="56">
        <v>2214</v>
      </c>
      <c r="E19" s="54">
        <f t="shared" si="0"/>
        <v>55.221609757314241</v>
      </c>
    </row>
    <row r="20" spans="1:5" ht="15.75">
      <c r="A20" s="52" t="s">
        <v>115</v>
      </c>
      <c r="B20" s="82" t="s">
        <v>12</v>
      </c>
      <c r="C20" s="56">
        <f>C21+C23</f>
        <v>18253.8</v>
      </c>
      <c r="D20" s="56">
        <f>D21+D23</f>
        <v>13368</v>
      </c>
      <c r="E20" s="54">
        <f t="shared" si="0"/>
        <v>73.234066331394004</v>
      </c>
    </row>
    <row r="21" spans="1:5" ht="23.25" customHeight="1">
      <c r="A21" s="52" t="s">
        <v>99</v>
      </c>
      <c r="B21" s="82" t="s">
        <v>98</v>
      </c>
      <c r="C21" s="56">
        <f>C22</f>
        <v>12000</v>
      </c>
      <c r="D21" s="56">
        <f t="shared" ref="D21" si="1">D22</f>
        <v>9861</v>
      </c>
      <c r="E21" s="54">
        <f t="shared" si="0"/>
        <v>82.174999999999997</v>
      </c>
    </row>
    <row r="22" spans="1:5" ht="72" customHeight="1">
      <c r="A22" s="52" t="s">
        <v>100</v>
      </c>
      <c r="B22" s="82" t="s">
        <v>101</v>
      </c>
      <c r="C22" s="56">
        <v>12000</v>
      </c>
      <c r="D22" s="56">
        <v>9861</v>
      </c>
      <c r="E22" s="54">
        <f t="shared" si="0"/>
        <v>82.174999999999997</v>
      </c>
    </row>
    <row r="23" spans="1:5" ht="36.75" customHeight="1">
      <c r="A23" s="52" t="s">
        <v>102</v>
      </c>
      <c r="B23" s="82" t="s">
        <v>103</v>
      </c>
      <c r="C23" s="56">
        <f>C24</f>
        <v>6253.8</v>
      </c>
      <c r="D23" s="56">
        <f>D24</f>
        <v>3507</v>
      </c>
      <c r="E23" s="54">
        <f t="shared" si="0"/>
        <v>56.077904633982534</v>
      </c>
    </row>
    <row r="24" spans="1:5" ht="69" customHeight="1">
      <c r="A24" s="52" t="s">
        <v>104</v>
      </c>
      <c r="B24" s="82" t="s">
        <v>105</v>
      </c>
      <c r="C24" s="56">
        <v>6253.8</v>
      </c>
      <c r="D24" s="56">
        <v>3507</v>
      </c>
      <c r="E24" s="54">
        <f t="shared" si="0"/>
        <v>56.077904633982534</v>
      </c>
    </row>
    <row r="25" spans="1:5" ht="65.25" customHeight="1">
      <c r="A25" s="57" t="s">
        <v>191</v>
      </c>
      <c r="B25" s="58" t="s">
        <v>192</v>
      </c>
      <c r="C25" s="56"/>
      <c r="D25" s="56">
        <f>D26</f>
        <v>4</v>
      </c>
      <c r="E25" s="54"/>
    </row>
    <row r="26" spans="1:5" ht="66" customHeight="1">
      <c r="A26" s="59" t="s">
        <v>193</v>
      </c>
      <c r="B26" s="85" t="s">
        <v>194</v>
      </c>
      <c r="C26" s="56"/>
      <c r="D26" s="56">
        <v>4</v>
      </c>
      <c r="E26" s="54"/>
    </row>
    <row r="27" spans="1:5" ht="22.5" customHeight="1">
      <c r="A27" s="57" t="s">
        <v>130</v>
      </c>
      <c r="B27" s="86" t="s">
        <v>129</v>
      </c>
      <c r="C27" s="95">
        <f t="shared" ref="C27:D28" si="2">C28</f>
        <v>6.4</v>
      </c>
      <c r="D27" s="95">
        <f t="shared" si="2"/>
        <v>1.6</v>
      </c>
      <c r="E27" s="51">
        <f t="shared" si="0"/>
        <v>25</v>
      </c>
    </row>
    <row r="28" spans="1:5" ht="69" customHeight="1">
      <c r="A28" s="61" t="s">
        <v>133</v>
      </c>
      <c r="B28" s="87" t="s">
        <v>131</v>
      </c>
      <c r="C28" s="56">
        <f t="shared" si="2"/>
        <v>6.4</v>
      </c>
      <c r="D28" s="56">
        <f t="shared" si="2"/>
        <v>1.6</v>
      </c>
      <c r="E28" s="54">
        <f t="shared" si="0"/>
        <v>25</v>
      </c>
    </row>
    <row r="29" spans="1:5" ht="121.5" customHeight="1">
      <c r="A29" s="61" t="s">
        <v>134</v>
      </c>
      <c r="B29" s="88" t="s">
        <v>132</v>
      </c>
      <c r="C29" s="56">
        <v>6.4</v>
      </c>
      <c r="D29" s="56">
        <v>1.6</v>
      </c>
      <c r="E29" s="54">
        <f t="shared" si="0"/>
        <v>25</v>
      </c>
    </row>
    <row r="30" spans="1:5" s="30" customFormat="1" ht="70.5" customHeight="1">
      <c r="A30" s="49" t="s">
        <v>117</v>
      </c>
      <c r="B30" s="81" t="s">
        <v>13</v>
      </c>
      <c r="C30" s="95">
        <f>C31+C38+C36</f>
        <v>4752</v>
      </c>
      <c r="D30" s="95">
        <f>D31+D38+D36</f>
        <v>5764</v>
      </c>
      <c r="E30" s="51">
        <f t="shared" si="0"/>
        <v>121.2962962962963</v>
      </c>
    </row>
    <row r="31" spans="1:5" ht="207" customHeight="1">
      <c r="A31" s="52" t="s">
        <v>116</v>
      </c>
      <c r="B31" s="84" t="s">
        <v>26</v>
      </c>
      <c r="C31" s="56">
        <f>C32+C34</f>
        <v>4403</v>
      </c>
      <c r="D31" s="56">
        <f>D32+D34</f>
        <v>5392</v>
      </c>
      <c r="E31" s="54">
        <f t="shared" si="0"/>
        <v>122.46195775607541</v>
      </c>
    </row>
    <row r="32" spans="1:5" ht="166.5" customHeight="1">
      <c r="A32" s="62" t="s">
        <v>118</v>
      </c>
      <c r="B32" s="84" t="s">
        <v>91</v>
      </c>
      <c r="C32" s="56">
        <f>C33</f>
        <v>110</v>
      </c>
      <c r="D32" s="56">
        <f t="shared" ref="D32" si="3">D33</f>
        <v>120</v>
      </c>
      <c r="E32" s="54">
        <f t="shared" si="0"/>
        <v>109.09090909090908</v>
      </c>
    </row>
    <row r="33" spans="1:5" ht="151.5" customHeight="1">
      <c r="A33" s="62" t="s">
        <v>119</v>
      </c>
      <c r="B33" s="89" t="s">
        <v>94</v>
      </c>
      <c r="C33" s="56">
        <v>110</v>
      </c>
      <c r="D33" s="56">
        <v>120</v>
      </c>
      <c r="E33" s="54">
        <f t="shared" si="0"/>
        <v>109.09090909090908</v>
      </c>
    </row>
    <row r="34" spans="1:5" ht="66" customHeight="1">
      <c r="A34" s="52" t="s">
        <v>120</v>
      </c>
      <c r="B34" s="89" t="s">
        <v>92</v>
      </c>
      <c r="C34" s="56">
        <f>C35</f>
        <v>4293</v>
      </c>
      <c r="D34" s="56">
        <f>D35</f>
        <v>5272</v>
      </c>
      <c r="E34" s="54">
        <f t="shared" si="0"/>
        <v>122.80456557186116</v>
      </c>
    </row>
    <row r="35" spans="1:5" ht="57" customHeight="1">
      <c r="A35" s="52" t="s">
        <v>121</v>
      </c>
      <c r="B35" s="82" t="s">
        <v>106</v>
      </c>
      <c r="C35" s="56">
        <v>4293</v>
      </c>
      <c r="D35" s="56">
        <v>5272</v>
      </c>
      <c r="E35" s="54">
        <f t="shared" si="0"/>
        <v>122.80456557186116</v>
      </c>
    </row>
    <row r="36" spans="1:5" ht="65.25" customHeight="1">
      <c r="A36" s="61" t="s">
        <v>148</v>
      </c>
      <c r="B36" s="87" t="s">
        <v>146</v>
      </c>
      <c r="C36" s="56">
        <f>C37</f>
        <v>1</v>
      </c>
      <c r="D36" s="56">
        <f>D37</f>
        <v>4</v>
      </c>
      <c r="E36" s="54"/>
    </row>
    <row r="37" spans="1:5" ht="68.25" customHeight="1">
      <c r="A37" s="61" t="s">
        <v>149</v>
      </c>
      <c r="B37" s="87" t="s">
        <v>147</v>
      </c>
      <c r="C37" s="56">
        <v>1</v>
      </c>
      <c r="D37" s="56">
        <v>4</v>
      </c>
      <c r="E37" s="54"/>
    </row>
    <row r="38" spans="1:5" ht="135" customHeight="1">
      <c r="A38" s="61" t="s">
        <v>136</v>
      </c>
      <c r="B38" s="88" t="s">
        <v>135</v>
      </c>
      <c r="C38" s="56">
        <f>C39+C40</f>
        <v>348</v>
      </c>
      <c r="D38" s="56">
        <f t="shared" ref="D38" si="4">D39+D40</f>
        <v>368</v>
      </c>
      <c r="E38" s="54">
        <f t="shared" ref="E38:E55" si="5">D38/C38*100</f>
        <v>105.74712643678161</v>
      </c>
    </row>
    <row r="39" spans="1:5" ht="124.5" customHeight="1">
      <c r="A39" s="61" t="s">
        <v>138</v>
      </c>
      <c r="B39" s="87" t="s">
        <v>137</v>
      </c>
      <c r="C39" s="56">
        <v>300</v>
      </c>
      <c r="D39" s="56">
        <v>331</v>
      </c>
      <c r="E39" s="51">
        <f t="shared" si="5"/>
        <v>110.33333333333333</v>
      </c>
    </row>
    <row r="40" spans="1:5" ht="164.25" customHeight="1">
      <c r="A40" s="61" t="s">
        <v>181</v>
      </c>
      <c r="B40" s="90" t="s">
        <v>182</v>
      </c>
      <c r="C40" s="56">
        <v>48</v>
      </c>
      <c r="D40" s="56">
        <v>37</v>
      </c>
      <c r="E40" s="51">
        <f t="shared" si="5"/>
        <v>77.083333333333343</v>
      </c>
    </row>
    <row r="41" spans="1:5" s="30" customFormat="1" ht="48.75" customHeight="1">
      <c r="A41" s="49" t="s">
        <v>122</v>
      </c>
      <c r="B41" s="81" t="s">
        <v>14</v>
      </c>
      <c r="C41" s="95">
        <f>C45+C42</f>
        <v>764</v>
      </c>
      <c r="D41" s="95">
        <f>D45+D42</f>
        <v>606</v>
      </c>
      <c r="E41" s="51">
        <f t="shared" si="5"/>
        <v>79.319371727748688</v>
      </c>
    </row>
    <row r="42" spans="1:5" s="35" customFormat="1" ht="33" customHeight="1">
      <c r="A42" s="52" t="s">
        <v>152</v>
      </c>
      <c r="B42" s="82" t="s">
        <v>150</v>
      </c>
      <c r="C42" s="56">
        <f>C44</f>
        <v>30</v>
      </c>
      <c r="D42" s="56">
        <f>D44</f>
        <v>10</v>
      </c>
      <c r="E42" s="54">
        <f t="shared" si="5"/>
        <v>33.333333333333329</v>
      </c>
    </row>
    <row r="43" spans="1:5" s="35" customFormat="1" ht="33" customHeight="1">
      <c r="A43" s="52" t="s">
        <v>155</v>
      </c>
      <c r="B43" s="82" t="s">
        <v>154</v>
      </c>
      <c r="C43" s="56">
        <f>C44</f>
        <v>30</v>
      </c>
      <c r="D43" s="56">
        <f>D44</f>
        <v>10</v>
      </c>
      <c r="E43" s="54">
        <f t="shared" si="5"/>
        <v>33.333333333333329</v>
      </c>
    </row>
    <row r="44" spans="1:5" s="35" customFormat="1" ht="69" customHeight="1">
      <c r="A44" s="52" t="s">
        <v>153</v>
      </c>
      <c r="B44" s="82" t="s">
        <v>151</v>
      </c>
      <c r="C44" s="56">
        <v>30</v>
      </c>
      <c r="D44" s="56">
        <v>10</v>
      </c>
      <c r="E44" s="54">
        <f t="shared" si="5"/>
        <v>33.333333333333329</v>
      </c>
    </row>
    <row r="45" spans="1:5" ht="31.5" customHeight="1">
      <c r="A45" s="52" t="s">
        <v>123</v>
      </c>
      <c r="B45" s="82" t="s">
        <v>27</v>
      </c>
      <c r="C45" s="56">
        <f>C48+C46</f>
        <v>734</v>
      </c>
      <c r="D45" s="56">
        <f>D48+D46</f>
        <v>596</v>
      </c>
      <c r="E45" s="54">
        <f t="shared" si="5"/>
        <v>81.198910081743875</v>
      </c>
    </row>
    <row r="46" spans="1:5" ht="71.25" customHeight="1">
      <c r="A46" s="61" t="s">
        <v>141</v>
      </c>
      <c r="B46" s="87" t="s">
        <v>139</v>
      </c>
      <c r="C46" s="56">
        <f>C47</f>
        <v>734</v>
      </c>
      <c r="D46" s="56">
        <f>D47</f>
        <v>555</v>
      </c>
      <c r="E46" s="54">
        <f t="shared" si="5"/>
        <v>75.613079019073567</v>
      </c>
    </row>
    <row r="47" spans="1:5" ht="85.5" customHeight="1">
      <c r="A47" s="61" t="s">
        <v>142</v>
      </c>
      <c r="B47" s="87" t="s">
        <v>140</v>
      </c>
      <c r="C47" s="56">
        <v>734</v>
      </c>
      <c r="D47" s="56">
        <v>555</v>
      </c>
      <c r="E47" s="54">
        <f t="shared" si="5"/>
        <v>75.613079019073567</v>
      </c>
    </row>
    <row r="48" spans="1:5" ht="61.5" customHeight="1">
      <c r="A48" s="52" t="s">
        <v>124</v>
      </c>
      <c r="B48" s="82" t="s">
        <v>28</v>
      </c>
      <c r="C48" s="56">
        <f t="shared" ref="C48:D48" si="6">C49</f>
        <v>0</v>
      </c>
      <c r="D48" s="56">
        <f t="shared" si="6"/>
        <v>41</v>
      </c>
      <c r="E48" s="51"/>
    </row>
    <row r="49" spans="1:5" ht="67.5" customHeight="1">
      <c r="A49" s="52" t="s">
        <v>125</v>
      </c>
      <c r="B49" s="82" t="s">
        <v>107</v>
      </c>
      <c r="C49" s="56"/>
      <c r="D49" s="56">
        <v>41</v>
      </c>
      <c r="E49" s="51"/>
    </row>
    <row r="50" spans="1:5" ht="67.5" customHeight="1">
      <c r="A50" s="76" t="s">
        <v>204</v>
      </c>
      <c r="B50" s="77" t="s">
        <v>205</v>
      </c>
      <c r="C50" s="95">
        <f>C51+C53+C55</f>
        <v>5783</v>
      </c>
      <c r="D50" s="95">
        <f>D51+D53+D55</f>
        <v>5961</v>
      </c>
      <c r="E50" s="51">
        <f t="shared" si="5"/>
        <v>103.07798720387342</v>
      </c>
    </row>
    <row r="51" spans="1:5" ht="67.5" customHeight="1">
      <c r="A51" s="73" t="s">
        <v>206</v>
      </c>
      <c r="B51" s="90" t="s">
        <v>208</v>
      </c>
      <c r="C51" s="96">
        <f>C52</f>
        <v>119.8</v>
      </c>
      <c r="D51" s="96">
        <f t="shared" ref="D51" si="7">D52</f>
        <v>188</v>
      </c>
      <c r="E51" s="54">
        <f t="shared" si="5"/>
        <v>156.92821368948248</v>
      </c>
    </row>
    <row r="52" spans="1:5" ht="67.5" customHeight="1">
      <c r="A52" s="74" t="s">
        <v>212</v>
      </c>
      <c r="B52" s="90" t="s">
        <v>209</v>
      </c>
      <c r="C52" s="97">
        <v>119.8</v>
      </c>
      <c r="D52" s="56">
        <v>188</v>
      </c>
      <c r="E52" s="54">
        <f t="shared" si="5"/>
        <v>156.92821368948248</v>
      </c>
    </row>
    <row r="53" spans="1:5" ht="67.5" customHeight="1">
      <c r="A53" s="73" t="s">
        <v>207</v>
      </c>
      <c r="B53" s="91" t="s">
        <v>213</v>
      </c>
      <c r="C53" s="96">
        <f>C54</f>
        <v>1418.5</v>
      </c>
      <c r="D53" s="96">
        <f t="shared" ref="D53" si="8">D54</f>
        <v>1517</v>
      </c>
      <c r="E53" s="54">
        <f t="shared" si="5"/>
        <v>106.94395488191752</v>
      </c>
    </row>
    <row r="54" spans="1:5" ht="67.5" customHeight="1">
      <c r="A54" s="78" t="s">
        <v>211</v>
      </c>
      <c r="B54" s="92" t="s">
        <v>210</v>
      </c>
      <c r="C54" s="96">
        <v>1418.5</v>
      </c>
      <c r="D54" s="56">
        <v>1517</v>
      </c>
      <c r="E54" s="54">
        <f t="shared" si="5"/>
        <v>106.94395488191752</v>
      </c>
    </row>
    <row r="55" spans="1:5" ht="67.5" customHeight="1">
      <c r="A55" s="80" t="s">
        <v>215</v>
      </c>
      <c r="B55" s="93" t="s">
        <v>214</v>
      </c>
      <c r="C55" s="96">
        <v>4244.7</v>
      </c>
      <c r="D55" s="56">
        <v>4256</v>
      </c>
      <c r="E55" s="54">
        <f t="shared" si="5"/>
        <v>100.26621433788019</v>
      </c>
    </row>
    <row r="56" spans="1:5" ht="40.5" customHeight="1">
      <c r="A56" s="79" t="s">
        <v>126</v>
      </c>
      <c r="B56" s="94" t="s">
        <v>86</v>
      </c>
      <c r="C56" s="95">
        <f>C57+C58</f>
        <v>107</v>
      </c>
      <c r="D56" s="95">
        <f t="shared" ref="D56:E56" si="9">D57+D58</f>
        <v>60.5</v>
      </c>
      <c r="E56" s="95">
        <f t="shared" si="9"/>
        <v>670.71428571428567</v>
      </c>
    </row>
    <row r="57" spans="1:5" ht="76.5" customHeight="1">
      <c r="A57" s="60" t="s">
        <v>177</v>
      </c>
      <c r="B57" s="85" t="s">
        <v>176</v>
      </c>
      <c r="C57" s="56">
        <v>2</v>
      </c>
      <c r="D57" s="56">
        <v>12.5</v>
      </c>
      <c r="E57" s="54">
        <f t="shared" ref="E57:E77" si="10">D57/C57*100</f>
        <v>625</v>
      </c>
    </row>
    <row r="58" spans="1:5" ht="117.75" customHeight="1">
      <c r="A58" s="60" t="s">
        <v>178</v>
      </c>
      <c r="B58" s="85" t="s">
        <v>179</v>
      </c>
      <c r="C58" s="56">
        <v>105</v>
      </c>
      <c r="D58" s="56">
        <v>48</v>
      </c>
      <c r="E58" s="54">
        <f t="shared" si="10"/>
        <v>45.714285714285715</v>
      </c>
    </row>
    <row r="59" spans="1:5" ht="24.75" customHeight="1">
      <c r="A59" s="64" t="s">
        <v>127</v>
      </c>
      <c r="B59" s="49" t="s">
        <v>93</v>
      </c>
      <c r="C59" s="50">
        <f>C60+C75</f>
        <v>19349.5</v>
      </c>
      <c r="D59" s="50">
        <f>D60+D73+D75</f>
        <v>18410</v>
      </c>
      <c r="E59" s="51">
        <f t="shared" si="10"/>
        <v>95.14457737926044</v>
      </c>
    </row>
    <row r="60" spans="1:5" ht="85.5" customHeight="1">
      <c r="A60" s="64" t="s">
        <v>128</v>
      </c>
      <c r="B60" s="49" t="s">
        <v>15</v>
      </c>
      <c r="C60" s="50">
        <f>C61+C66+C69+C64</f>
        <v>19372.5</v>
      </c>
      <c r="D60" s="50">
        <f>D61+D66+D69+D64</f>
        <v>18433</v>
      </c>
      <c r="E60" s="51">
        <f t="shared" si="10"/>
        <v>95.150341979610275</v>
      </c>
    </row>
    <row r="61" spans="1:5" ht="57.75" customHeight="1">
      <c r="A61" s="52" t="s">
        <v>163</v>
      </c>
      <c r="B61" s="52" t="s">
        <v>16</v>
      </c>
      <c r="C61" s="53">
        <f t="shared" ref="C61:D62" si="11">C62</f>
        <v>431</v>
      </c>
      <c r="D61" s="53">
        <f t="shared" si="11"/>
        <v>323</v>
      </c>
      <c r="E61" s="51">
        <f t="shared" si="10"/>
        <v>74.941995359628763</v>
      </c>
    </row>
    <row r="62" spans="1:5" ht="31.5">
      <c r="A62" s="52" t="s">
        <v>162</v>
      </c>
      <c r="B62" s="52" t="s">
        <v>17</v>
      </c>
      <c r="C62" s="53">
        <f t="shared" si="11"/>
        <v>431</v>
      </c>
      <c r="D62" s="53">
        <f t="shared" si="11"/>
        <v>323</v>
      </c>
      <c r="E62" s="51">
        <f t="shared" si="10"/>
        <v>74.941995359628763</v>
      </c>
    </row>
    <row r="63" spans="1:5" ht="47.25">
      <c r="A63" s="52" t="s">
        <v>180</v>
      </c>
      <c r="B63" s="52" t="s">
        <v>29</v>
      </c>
      <c r="C63" s="53">
        <v>431</v>
      </c>
      <c r="D63" s="53">
        <v>323</v>
      </c>
      <c r="E63" s="51">
        <f t="shared" si="10"/>
        <v>74.941995359628763</v>
      </c>
    </row>
    <row r="64" spans="1:5" ht="47.25">
      <c r="A64" s="65" t="s">
        <v>199</v>
      </c>
      <c r="B64" s="66" t="s">
        <v>197</v>
      </c>
      <c r="C64" s="53">
        <f>C65</f>
        <v>423</v>
      </c>
      <c r="D64" s="53">
        <f>D65</f>
        <v>423</v>
      </c>
      <c r="E64" s="54">
        <f t="shared" si="10"/>
        <v>100</v>
      </c>
    </row>
    <row r="65" spans="1:5" ht="47.25">
      <c r="A65" s="67" t="s">
        <v>200</v>
      </c>
      <c r="B65" s="75" t="s">
        <v>198</v>
      </c>
      <c r="C65" s="53">
        <v>423</v>
      </c>
      <c r="D65" s="53">
        <v>423</v>
      </c>
      <c r="E65" s="54">
        <f t="shared" si="10"/>
        <v>100</v>
      </c>
    </row>
    <row r="66" spans="1:5" ht="47.25">
      <c r="A66" s="52" t="s">
        <v>165</v>
      </c>
      <c r="B66" s="52" t="s">
        <v>18</v>
      </c>
      <c r="C66" s="53">
        <f t="shared" ref="C66:D67" si="12">C67</f>
        <v>1443</v>
      </c>
      <c r="D66" s="53">
        <f t="shared" si="12"/>
        <v>1126</v>
      </c>
      <c r="E66" s="54">
        <f t="shared" si="10"/>
        <v>78.031878031878037</v>
      </c>
    </row>
    <row r="67" spans="1:5" ht="65.25" customHeight="1">
      <c r="A67" s="52" t="s">
        <v>166</v>
      </c>
      <c r="B67" s="52" t="s">
        <v>30</v>
      </c>
      <c r="C67" s="53">
        <f t="shared" si="12"/>
        <v>1443</v>
      </c>
      <c r="D67" s="53">
        <f t="shared" si="12"/>
        <v>1126</v>
      </c>
      <c r="E67" s="54">
        <f t="shared" si="10"/>
        <v>78.031878031878037</v>
      </c>
    </row>
    <row r="68" spans="1:5" ht="67.5" customHeight="1">
      <c r="A68" s="52" t="s">
        <v>164</v>
      </c>
      <c r="B68" s="52" t="s">
        <v>31</v>
      </c>
      <c r="C68" s="53">
        <v>1443</v>
      </c>
      <c r="D68" s="53">
        <v>1126</v>
      </c>
      <c r="E68" s="54">
        <f t="shared" si="10"/>
        <v>78.031878031878037</v>
      </c>
    </row>
    <row r="69" spans="1:5" ht="42" customHeight="1">
      <c r="A69" s="52" t="s">
        <v>167</v>
      </c>
      <c r="B69" s="52" t="s">
        <v>19</v>
      </c>
      <c r="C69" s="53">
        <f>C70+C72</f>
        <v>17075.5</v>
      </c>
      <c r="D69" s="53">
        <f>D70+D72</f>
        <v>16561</v>
      </c>
      <c r="E69" s="54">
        <f t="shared" si="10"/>
        <v>96.98691107141812</v>
      </c>
    </row>
    <row r="70" spans="1:5" ht="96.75" customHeight="1">
      <c r="A70" s="61" t="s">
        <v>168</v>
      </c>
      <c r="B70" s="61" t="s">
        <v>143</v>
      </c>
      <c r="C70" s="53">
        <f>C71</f>
        <v>1077.5</v>
      </c>
      <c r="D70" s="53">
        <f>D71</f>
        <v>1003</v>
      </c>
      <c r="E70" s="51">
        <f t="shared" si="10"/>
        <v>93.085846867749424</v>
      </c>
    </row>
    <row r="71" spans="1:5" ht="111" customHeight="1">
      <c r="A71" s="61" t="s">
        <v>169</v>
      </c>
      <c r="B71" s="61" t="s">
        <v>144</v>
      </c>
      <c r="C71" s="53">
        <v>1077.5</v>
      </c>
      <c r="D71" s="53">
        <v>1003</v>
      </c>
      <c r="E71" s="54">
        <f t="shared" si="10"/>
        <v>93.085846867749424</v>
      </c>
    </row>
    <row r="72" spans="1:5" ht="49.5" customHeight="1">
      <c r="A72" s="52" t="s">
        <v>170</v>
      </c>
      <c r="B72" s="52" t="s">
        <v>108</v>
      </c>
      <c r="C72" s="53">
        <v>15998</v>
      </c>
      <c r="D72" s="53">
        <v>15558</v>
      </c>
      <c r="E72" s="54">
        <f t="shared" si="10"/>
        <v>97.249656207025879</v>
      </c>
    </row>
    <row r="73" spans="1:5" s="30" customFormat="1" ht="153.75" customHeight="1">
      <c r="A73" s="68" t="s">
        <v>173</v>
      </c>
      <c r="B73" s="68" t="s">
        <v>171</v>
      </c>
      <c r="C73" s="68">
        <f>C74</f>
        <v>0</v>
      </c>
      <c r="D73" s="51">
        <f t="shared" ref="D73" si="13">D74</f>
        <v>0</v>
      </c>
      <c r="E73" s="51"/>
    </row>
    <row r="74" spans="1:5" ht="81" customHeight="1">
      <c r="A74" s="60" t="s">
        <v>174</v>
      </c>
      <c r="B74" s="60" t="s">
        <v>172</v>
      </c>
      <c r="C74" s="60"/>
      <c r="D74" s="53"/>
      <c r="E74" s="54"/>
    </row>
    <row r="75" spans="1:5" ht="102" customHeight="1">
      <c r="A75" s="69" t="s">
        <v>195</v>
      </c>
      <c r="B75" s="70" t="s">
        <v>189</v>
      </c>
      <c r="C75" s="68">
        <f>C76</f>
        <v>-23</v>
      </c>
      <c r="D75" s="71">
        <f>D76</f>
        <v>-23</v>
      </c>
      <c r="E75" s="54">
        <v>100</v>
      </c>
    </row>
    <row r="76" spans="1:5" ht="88.5" customHeight="1">
      <c r="A76" s="61" t="s">
        <v>190</v>
      </c>
      <c r="B76" s="63" t="s">
        <v>188</v>
      </c>
      <c r="C76" s="60">
        <v>-23</v>
      </c>
      <c r="D76" s="53">
        <v>-23</v>
      </c>
      <c r="E76" s="54">
        <v>100</v>
      </c>
    </row>
    <row r="77" spans="1:5" ht="35.25" customHeight="1">
      <c r="A77" s="72"/>
      <c r="B77" s="49" t="s">
        <v>90</v>
      </c>
      <c r="C77" s="50">
        <f>C8+C59</f>
        <v>66193</v>
      </c>
      <c r="D77" s="50">
        <f>D8+D59</f>
        <v>57589.1</v>
      </c>
      <c r="E77" s="51">
        <f t="shared" si="10"/>
        <v>87.001797773178438</v>
      </c>
    </row>
  </sheetData>
  <autoFilter ref="A7:E77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4" sqref="A4:D4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99" t="s">
        <v>159</v>
      </c>
      <c r="D1" s="99"/>
      <c r="E1" s="22"/>
      <c r="F1" s="22"/>
    </row>
    <row r="2" spans="1:6" ht="15.75">
      <c r="A2" s="100" t="s">
        <v>84</v>
      </c>
      <c r="B2" s="100"/>
      <c r="C2" s="100"/>
      <c r="D2" s="100"/>
      <c r="E2" s="100"/>
      <c r="F2" s="100"/>
    </row>
    <row r="3" spans="1:6" ht="15.75">
      <c r="A3" s="101" t="s">
        <v>85</v>
      </c>
      <c r="B3" s="101"/>
      <c r="C3" s="101"/>
      <c r="D3" s="101"/>
      <c r="E3" s="23"/>
      <c r="F3" s="23"/>
    </row>
    <row r="4" spans="1:6" ht="15.75">
      <c r="A4" s="101" t="s">
        <v>218</v>
      </c>
      <c r="B4" s="101"/>
      <c r="C4" s="101"/>
      <c r="D4" s="101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102" t="s">
        <v>73</v>
      </c>
      <c r="B6" s="104" t="s">
        <v>74</v>
      </c>
      <c r="C6" s="24" t="s">
        <v>75</v>
      </c>
      <c r="D6" s="24" t="s">
        <v>76</v>
      </c>
      <c r="E6" s="23"/>
      <c r="F6" s="23"/>
    </row>
    <row r="7" spans="1:6" ht="15.75">
      <c r="A7" s="103"/>
      <c r="B7" s="104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-5307.2999999999884</v>
      </c>
      <c r="D8" s="31">
        <f>-(D9+D10)</f>
        <v>935.19999999999709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1'!C77</f>
        <v>-66193</v>
      </c>
      <c r="D9" s="32">
        <f>-'Приложение 1'!D77</f>
        <v>-57589.1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2'!D35</f>
        <v>71500.299999999988</v>
      </c>
      <c r="D10" s="32">
        <f>'Приложение 2'!E35</f>
        <v>56653.9</v>
      </c>
      <c r="E10" s="23"/>
      <c r="F10" s="23"/>
    </row>
    <row r="11" spans="1:6" ht="52.5" customHeight="1">
      <c r="A11" s="28"/>
      <c r="B11" s="29" t="s">
        <v>83</v>
      </c>
      <c r="C11" s="31">
        <f>-C8</f>
        <v>5307.2999999999884</v>
      </c>
      <c r="D11" s="31">
        <f>-D8</f>
        <v>-935.19999999999709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H7" sqref="H7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38" t="s">
        <v>32</v>
      </c>
    </row>
    <row r="2" spans="1:6" ht="14.25" customHeight="1">
      <c r="A2" s="105" t="s">
        <v>72</v>
      </c>
      <c r="B2" s="105"/>
      <c r="C2" s="105"/>
      <c r="D2" s="105"/>
      <c r="E2" s="105"/>
      <c r="F2" s="105"/>
    </row>
    <row r="3" spans="1:6" ht="19.5" customHeight="1">
      <c r="A3" s="105" t="s">
        <v>216</v>
      </c>
      <c r="B3" s="105"/>
      <c r="C3" s="105"/>
      <c r="D3" s="105"/>
      <c r="E3" s="10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157</v>
      </c>
      <c r="E5" s="7" t="s">
        <v>203</v>
      </c>
      <c r="F5" s="7" t="s">
        <v>161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175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25223.8</v>
      </c>
      <c r="E7" s="12">
        <f t="shared" si="0"/>
        <v>19260</v>
      </c>
      <c r="F7" s="34">
        <f t="shared" ref="F7:F32" si="1">E7/D7*100</f>
        <v>76.356456996963189</v>
      </c>
    </row>
    <row r="8" spans="1:6" ht="36" customHeight="1">
      <c r="A8" s="45" t="s">
        <v>145</v>
      </c>
      <c r="B8" s="9" t="s">
        <v>38</v>
      </c>
      <c r="C8" s="9" t="s">
        <v>39</v>
      </c>
      <c r="D8" s="14">
        <v>2329.3000000000002</v>
      </c>
      <c r="E8" s="46">
        <v>1777.2</v>
      </c>
      <c r="F8" s="33">
        <f t="shared" si="1"/>
        <v>76.297600137380329</v>
      </c>
    </row>
    <row r="9" spans="1:6" ht="47.25" customHeight="1">
      <c r="A9" s="13" t="s">
        <v>41</v>
      </c>
      <c r="B9" s="9" t="s">
        <v>38</v>
      </c>
      <c r="C9" s="9" t="s">
        <v>42</v>
      </c>
      <c r="D9" s="14">
        <v>18711.7</v>
      </c>
      <c r="E9" s="46">
        <v>14477</v>
      </c>
      <c r="F9" s="33">
        <f t="shared" si="1"/>
        <v>77.36870514170279</v>
      </c>
    </row>
    <row r="10" spans="1:6" ht="36.75" customHeight="1">
      <c r="A10" s="21" t="s">
        <v>87</v>
      </c>
      <c r="B10" s="9" t="s">
        <v>38</v>
      </c>
      <c r="C10" s="9" t="s">
        <v>88</v>
      </c>
      <c r="D10" s="14">
        <v>20</v>
      </c>
      <c r="E10" s="46">
        <v>20</v>
      </c>
      <c r="F10" s="33">
        <f t="shared" si="1"/>
        <v>100</v>
      </c>
    </row>
    <row r="11" spans="1:6" ht="22.5" customHeight="1">
      <c r="A11" s="21" t="s">
        <v>158</v>
      </c>
      <c r="B11" s="9" t="s">
        <v>38</v>
      </c>
      <c r="C11" s="9" t="s">
        <v>44</v>
      </c>
      <c r="D11" s="14"/>
      <c r="E11" s="46"/>
      <c r="F11" s="33">
        <v>0</v>
      </c>
    </row>
    <row r="12" spans="1:6" ht="21.75" customHeight="1">
      <c r="A12" s="13" t="s">
        <v>45</v>
      </c>
      <c r="B12" s="9" t="s">
        <v>38</v>
      </c>
      <c r="C12" s="9" t="s">
        <v>46</v>
      </c>
      <c r="D12" s="14">
        <v>4162.8</v>
      </c>
      <c r="E12" s="46">
        <v>2985.8</v>
      </c>
      <c r="F12" s="33">
        <f t="shared" si="1"/>
        <v>71.725761506678197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2104.6999999999998</v>
      </c>
      <c r="E13" s="12">
        <f t="shared" si="2"/>
        <v>1642</v>
      </c>
      <c r="F13" s="34">
        <f t="shared" si="1"/>
        <v>78.015869245023055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2104.6999999999998</v>
      </c>
      <c r="E14" s="14">
        <v>1642</v>
      </c>
      <c r="F14" s="34">
        <f t="shared" si="1"/>
        <v>78.015869245023055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1733.5</v>
      </c>
      <c r="E15" s="36">
        <f t="shared" si="3"/>
        <v>1427</v>
      </c>
      <c r="F15" s="34">
        <f t="shared" si="1"/>
        <v>82.319007787712721</v>
      </c>
    </row>
    <row r="16" spans="1:6" s="44" customFormat="1" ht="41.25" customHeight="1">
      <c r="A16" s="21" t="s">
        <v>183</v>
      </c>
      <c r="B16" s="8" t="s">
        <v>40</v>
      </c>
      <c r="C16" s="8" t="s">
        <v>53</v>
      </c>
      <c r="D16" s="43">
        <v>1203.5</v>
      </c>
      <c r="E16" s="43">
        <v>897</v>
      </c>
      <c r="F16" s="42">
        <f t="shared" si="1"/>
        <v>74.532613211466554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530</v>
      </c>
      <c r="E17" s="14">
        <v>530</v>
      </c>
      <c r="F17" s="33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14693.2</v>
      </c>
      <c r="E18" s="12">
        <f>E20+E21+E19</f>
        <v>11750.3</v>
      </c>
      <c r="F18" s="34">
        <f t="shared" si="1"/>
        <v>79.971006996433715</v>
      </c>
    </row>
    <row r="19" spans="1:6" ht="15.75">
      <c r="A19" s="13" t="s">
        <v>156</v>
      </c>
      <c r="B19" s="9" t="s">
        <v>42</v>
      </c>
      <c r="C19" s="9" t="s">
        <v>38</v>
      </c>
      <c r="D19" s="14">
        <v>3661</v>
      </c>
      <c r="E19" s="14">
        <v>3381</v>
      </c>
      <c r="F19" s="33">
        <f t="shared" si="1"/>
        <v>92.351816443594643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10761</v>
      </c>
      <c r="E20" s="14">
        <v>8345</v>
      </c>
      <c r="F20" s="33">
        <f t="shared" si="1"/>
        <v>77.548554967010503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271.2</v>
      </c>
      <c r="E21" s="14">
        <v>24.3</v>
      </c>
      <c r="F21" s="33">
        <f t="shared" si="1"/>
        <v>8.9601769911504423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21906.7</v>
      </c>
      <c r="E22" s="36">
        <f>E23+E25+E24</f>
        <v>16865.599999999999</v>
      </c>
      <c r="F22" s="34">
        <f t="shared" si="1"/>
        <v>76.988318642241865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826.3</v>
      </c>
      <c r="E23" s="14">
        <v>319.60000000000002</v>
      </c>
      <c r="F23" s="33">
        <f t="shared" si="1"/>
        <v>38.678446084957038</v>
      </c>
    </row>
    <row r="24" spans="1:6" ht="15.75">
      <c r="A24" s="7" t="s">
        <v>196</v>
      </c>
      <c r="B24" s="9" t="s">
        <v>57</v>
      </c>
      <c r="C24" s="9" t="s">
        <v>40</v>
      </c>
      <c r="D24" s="14">
        <v>300</v>
      </c>
      <c r="E24" s="14">
        <v>300</v>
      </c>
      <c r="F24" s="33">
        <f t="shared" si="1"/>
        <v>100</v>
      </c>
    </row>
    <row r="25" spans="1:6" ht="15.75">
      <c r="A25" s="13" t="s">
        <v>59</v>
      </c>
      <c r="B25" s="9" t="s">
        <v>57</v>
      </c>
      <c r="C25" s="9" t="s">
        <v>40</v>
      </c>
      <c r="D25" s="14">
        <v>20780.400000000001</v>
      </c>
      <c r="E25" s="14">
        <v>16246</v>
      </c>
      <c r="F25" s="33">
        <f t="shared" si="1"/>
        <v>78.179438316875519</v>
      </c>
    </row>
    <row r="26" spans="1:6" ht="15.75">
      <c r="A26" s="10" t="s">
        <v>60</v>
      </c>
      <c r="B26" s="11" t="s">
        <v>43</v>
      </c>
      <c r="C26" s="11"/>
      <c r="D26" s="36">
        <f>D27</f>
        <v>161</v>
      </c>
      <c r="E26" s="12">
        <f t="shared" ref="E26" si="4">E27</f>
        <v>161</v>
      </c>
      <c r="F26" s="34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161</v>
      </c>
      <c r="E27" s="14">
        <v>161</v>
      </c>
      <c r="F27" s="33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5">D29</f>
        <v>2313</v>
      </c>
      <c r="E28" s="12">
        <f t="shared" si="5"/>
        <v>2313</v>
      </c>
      <c r="F28" s="34">
        <f t="shared" si="1"/>
        <v>100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2313</v>
      </c>
      <c r="E29" s="14">
        <v>2313</v>
      </c>
      <c r="F29" s="33">
        <f t="shared" si="1"/>
        <v>100</v>
      </c>
    </row>
    <row r="30" spans="1:6" ht="22.5" customHeight="1">
      <c r="A30" s="10" t="s">
        <v>64</v>
      </c>
      <c r="B30" s="11" t="s">
        <v>53</v>
      </c>
      <c r="C30" s="11"/>
      <c r="D30" s="36">
        <f t="shared" ref="D30:E30" si="6">D31+D32</f>
        <v>398.4</v>
      </c>
      <c r="E30" s="36">
        <f t="shared" si="6"/>
        <v>269</v>
      </c>
      <c r="F30" s="33">
        <f t="shared" si="1"/>
        <v>67.52008032128515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198.4</v>
      </c>
      <c r="E31" s="14">
        <v>169</v>
      </c>
      <c r="F31" s="33">
        <f t="shared" si="1"/>
        <v>85.181451612903231</v>
      </c>
    </row>
    <row r="32" spans="1:6" ht="19.5" customHeight="1">
      <c r="A32" s="21" t="s">
        <v>160</v>
      </c>
      <c r="B32" s="9" t="s">
        <v>53</v>
      </c>
      <c r="C32" s="9" t="s">
        <v>40</v>
      </c>
      <c r="D32" s="14">
        <v>200</v>
      </c>
      <c r="E32" s="14">
        <v>100</v>
      </c>
      <c r="F32" s="33">
        <f t="shared" si="1"/>
        <v>50</v>
      </c>
    </row>
    <row r="33" spans="1:6" ht="15.75">
      <c r="A33" s="16" t="s">
        <v>66</v>
      </c>
      <c r="B33" s="11" t="s">
        <v>44</v>
      </c>
      <c r="C33" s="11"/>
      <c r="D33" s="12">
        <f t="shared" ref="D33:E33" si="7">D34</f>
        <v>2966</v>
      </c>
      <c r="E33" s="12">
        <f t="shared" si="7"/>
        <v>2966</v>
      </c>
      <c r="F33" s="34">
        <f>E33/D33*100</f>
        <v>100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2966</v>
      </c>
      <c r="E34" s="14">
        <v>2966</v>
      </c>
      <c r="F34" s="33">
        <f>E34/D34*100</f>
        <v>100</v>
      </c>
    </row>
    <row r="35" spans="1:6" ht="15.75">
      <c r="A35" s="16" t="s">
        <v>68</v>
      </c>
      <c r="B35" s="11"/>
      <c r="C35" s="11"/>
      <c r="D35" s="36">
        <f>D7+D13+D15+D18+D22+D26+D28+D30+D33</f>
        <v>71500.299999999988</v>
      </c>
      <c r="E35" s="36">
        <f>E7+E13+E15+E18+E22+E26+E28+E30+E33</f>
        <v>56653.9</v>
      </c>
      <c r="F35" s="34">
        <f>E35/D35*100</f>
        <v>79.235891317938538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2023-11-03T10:27:16Z</cp:lastPrinted>
  <dcterms:created xsi:type="dcterms:W3CDTF">2013-03-26T03:35:17Z</dcterms:created>
  <dcterms:modified xsi:type="dcterms:W3CDTF">2023-11-03T10:27:22Z</dcterms:modified>
</cp:coreProperties>
</file>