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60" i="1" l="1"/>
  <c r="C60" i="1"/>
  <c r="D22" i="3"/>
  <c r="D27" i="1"/>
  <c r="D71" i="1"/>
  <c r="C71" i="1"/>
  <c r="D66" i="1" l="1"/>
  <c r="C66" i="1"/>
  <c r="D10" i="1"/>
  <c r="E7" i="3" l="1"/>
  <c r="D65" i="1" l="1"/>
  <c r="D30" i="3" l="1"/>
  <c r="E30" i="3"/>
  <c r="D23" i="1"/>
  <c r="C23" i="1"/>
  <c r="D52" i="1"/>
  <c r="C52" i="1"/>
  <c r="C25" i="1"/>
  <c r="E14" i="1"/>
  <c r="C10" i="1"/>
  <c r="E10" i="1" l="1"/>
  <c r="D7" i="3" l="1"/>
  <c r="E22" i="3"/>
  <c r="F14" i="3"/>
  <c r="D15" i="3"/>
  <c r="E15" i="3"/>
  <c r="F11" i="3"/>
  <c r="E42" i="1"/>
  <c r="D40" i="1"/>
  <c r="C40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3" i="1"/>
  <c r="E54" i="1"/>
  <c r="E52" i="1" l="1"/>
  <c r="D34" i="1"/>
  <c r="D16" i="1"/>
  <c r="E31" i="1" l="1"/>
  <c r="C50" i="1" l="1"/>
  <c r="D50" i="1"/>
  <c r="D69" i="1" l="1"/>
  <c r="C69" i="1"/>
  <c r="C34" i="1" l="1"/>
  <c r="D15" i="1" l="1"/>
  <c r="E11" i="1" l="1"/>
  <c r="E12" i="1"/>
  <c r="E13" i="1"/>
  <c r="E21" i="1"/>
  <c r="E24" i="1"/>
  <c r="E26" i="1"/>
  <c r="E35" i="1"/>
  <c r="E37" i="1"/>
  <c r="E41" i="1"/>
  <c r="E46" i="1"/>
  <c r="E49" i="1"/>
  <c r="E59" i="1"/>
  <c r="E64" i="1"/>
  <c r="E66" i="1"/>
  <c r="E67" i="1"/>
  <c r="E68" i="1"/>
  <c r="F30" i="3" l="1"/>
  <c r="F8" i="3"/>
  <c r="C16" i="1" l="1"/>
  <c r="C20" i="1"/>
  <c r="D20" i="1"/>
  <c r="E23" i="1" l="1"/>
  <c r="E20" i="1"/>
  <c r="C15" i="1"/>
  <c r="E18" i="3"/>
  <c r="D18" i="3"/>
  <c r="C65" i="1"/>
  <c r="C56" i="1" s="1"/>
  <c r="D45" i="1"/>
  <c r="C45" i="1"/>
  <c r="D44" i="1"/>
  <c r="C44" i="1"/>
  <c r="D38" i="1"/>
  <c r="C38" i="1"/>
  <c r="D30" i="1"/>
  <c r="C30" i="1"/>
  <c r="C29" i="1" s="1"/>
  <c r="F18" i="3" l="1"/>
  <c r="E30" i="1"/>
  <c r="E44" i="1"/>
  <c r="E65" i="1"/>
  <c r="E45" i="1"/>
  <c r="D29" i="1"/>
  <c r="D48" i="1"/>
  <c r="C48" i="1"/>
  <c r="E29" i="1" l="1"/>
  <c r="D8" i="1"/>
  <c r="E40" i="1"/>
  <c r="E48" i="1"/>
  <c r="D36" i="1" l="1"/>
  <c r="D33" i="1" s="1"/>
  <c r="C36" i="1"/>
  <c r="E36" i="1" l="1"/>
  <c r="E34" i="1"/>
  <c r="C33" i="1"/>
  <c r="C32" i="1" s="1"/>
  <c r="D63" i="1"/>
  <c r="C63" i="1"/>
  <c r="C62" i="1" s="1"/>
  <c r="D58" i="1"/>
  <c r="C58" i="1"/>
  <c r="C57" i="1" s="1"/>
  <c r="C55" i="1" s="1"/>
  <c r="E33" i="1" l="1"/>
  <c r="E58" i="1"/>
  <c r="E63" i="1"/>
  <c r="D62" i="1"/>
  <c r="D57" i="1"/>
  <c r="D56" i="1" s="1"/>
  <c r="D55" i="1" s="1"/>
  <c r="D73" i="1" s="1"/>
  <c r="D32" i="1"/>
  <c r="D13" i="3"/>
  <c r="E13" i="3"/>
  <c r="E56" i="1" l="1"/>
  <c r="E62" i="1"/>
  <c r="F13" i="3"/>
  <c r="E32" i="1"/>
  <c r="E57" i="1"/>
  <c r="D47" i="1"/>
  <c r="C47" i="1"/>
  <c r="C43" i="1" s="1"/>
  <c r="D25" i="1"/>
  <c r="D22" i="1" s="1"/>
  <c r="E25" i="1" l="1"/>
  <c r="E47" i="1"/>
  <c r="D43" i="1"/>
  <c r="E43" i="1" l="1"/>
  <c r="E55" i="1"/>
  <c r="D33" i="3"/>
  <c r="E33" i="3"/>
  <c r="D28" i="3"/>
  <c r="E28" i="3"/>
  <c r="E26" i="3"/>
  <c r="D9" i="1"/>
  <c r="C9" i="1"/>
  <c r="C22" i="1"/>
  <c r="F22" i="3" l="1"/>
  <c r="F28" i="3"/>
  <c r="F15" i="3"/>
  <c r="D35" i="3"/>
  <c r="C10" i="5" s="1"/>
  <c r="F26" i="3"/>
  <c r="F33" i="3"/>
  <c r="E35" i="3"/>
  <c r="E22" i="1"/>
  <c r="E9" i="1"/>
  <c r="C19" i="1"/>
  <c r="C8" i="1" s="1"/>
  <c r="D19" i="1"/>
  <c r="F35" i="3" l="1"/>
  <c r="D10" i="5"/>
  <c r="E19" i="1"/>
  <c r="C73" i="1"/>
  <c r="E8" i="1" l="1"/>
  <c r="D9" i="5"/>
  <c r="D8" i="5" s="1"/>
  <c r="D11" i="5" s="1"/>
  <c r="C9" i="5"/>
  <c r="C8" i="5" s="1"/>
  <c r="C11" i="5" s="1"/>
  <c r="E73" i="1" l="1"/>
</calcChain>
</file>

<file path=xl/sharedStrings.xml><?xml version="1.0" encoding="utf-8"?>
<sst xmlns="http://schemas.openxmlformats.org/spreadsheetml/2006/main" count="246" uniqueCount="210">
  <si>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</si>
  <si>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</si>
  <si>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</si>
  <si>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</si>
  <si>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</si>
  <si>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</si>
  <si>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</si>
  <si>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</si>
  <si>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</si>
  <si>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</si>
  <si>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</si>
  <si>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</si>
  <si>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</si>
  <si>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</si>
  <si>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</si>
  <si>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</si>
  <si>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</si>
  <si>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</si>
  <si>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</si>
  <si>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</si>
  <si>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</si>
  <si>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</si>
  <si>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</si>
  <si>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</si>
  <si>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</si>
  <si>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</si>
  <si>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</si>
  <si>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</si>
  <si>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</si>
  <si>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</si>
  <si>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</si>
  <si>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</si>
  <si>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</si>
  <si>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</si>
  <si>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</si>
  <si>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</si>
  <si>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</si>
  <si>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</si>
  <si>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</si>
  <si>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</si>
  <si>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</si>
  <si>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</si>
  <si>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</si>
  <si>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</si>
  <si>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</si>
  <si>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</si>
  <si>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</si>
  <si>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</si>
  <si>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</si>
  <si>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</si>
  <si>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</si>
  <si>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</si>
  <si>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</si>
  <si>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</si>
  <si>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</si>
  <si>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</si>
  <si>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</si>
  <si>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</si>
  <si>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</si>
  <si>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</si>
  <si>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</si>
  <si>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</si>
  <si>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</si>
  <si>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</si>
  <si>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</si>
  <si>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</si>
  <si>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</si>
  <si>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</si>
  <si>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</si>
  <si>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</si>
  <si>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</si>
  <si>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</si>
  <si>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</si>
  <si>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</si>
  <si>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</si>
  <si>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</si>
  <si>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</si>
  <si>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</si>
  <si>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</si>
  <si>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</si>
  <si>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</si>
  <si>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</si>
  <si>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</si>
  <si>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</si>
  <si>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</si>
  <si>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</si>
  <si>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</si>
  <si>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</si>
  <si>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</si>
  <si>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</si>
  <si>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</si>
  <si>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</si>
  <si>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</si>
  <si>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</si>
  <si>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</si>
  <si>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</si>
  <si>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</si>
  <si>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</si>
  <si>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</si>
  <si>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</si>
  <si>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</si>
  <si>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</si>
  <si>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</si>
  <si>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</si>
  <si>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</si>
  <si>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</si>
  <si>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</si>
  <si>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</si>
  <si>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</si>
  <si>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</si>
  <si>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</si>
  <si>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</si>
  <si>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</si>
  <si>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</si>
  <si>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</si>
  <si>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</si>
  <si>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</si>
  <si>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</si>
  <si>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</si>
  <si>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</si>
  <si>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</si>
  <si>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</si>
  <si>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</si>
  <si>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</si>
  <si>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</si>
  <si>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</si>
  <si>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</si>
  <si>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</si>
  <si>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</si>
  <si>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</si>
  <si>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</si>
  <si>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</si>
  <si>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</si>
  <si>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</si>
  <si>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</si>
  <si>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</si>
  <si>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</si>
  <si>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</si>
  <si>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</si>
  <si>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</si>
  <si>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</si>
  <si>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</si>
  <si>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</si>
  <si>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</si>
  <si>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</si>
  <si>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</si>
  <si>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</si>
  <si>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</si>
  <si>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</si>
  <si>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</si>
  <si>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</si>
  <si>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</si>
  <si>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</si>
  <si>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</si>
  <si>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</si>
  <si>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</si>
  <si>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</si>
  <si>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</si>
  <si>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</si>
  <si>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</si>
  <si>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</si>
  <si>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</si>
  <si>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</si>
  <si>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</si>
  <si>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</si>
  <si>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</si>
  <si>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</si>
  <si>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</si>
  <si>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</si>
  <si>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</si>
  <si>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</si>
  <si>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</si>
  <si>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</si>
  <si>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</si>
  <si>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</si>
  <si>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</si>
  <si>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</si>
  <si>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</si>
  <si>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</si>
  <si>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</si>
  <si>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</si>
  <si>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</si>
  <si>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</si>
  <si>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</si>
  <si>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</si>
  <si>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</si>
  <si>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</si>
  <si>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</si>
  <si>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</si>
  <si>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</si>
  <si>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</si>
  <si>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</si>
  <si>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</si>
  <si>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</si>
  <si>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по кодам классификации доходов бюджетов за   январь -февраль 2023 года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</si>
  <si>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</si>
  <si>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</si>
  <si>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</si>
  <si>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</si>
  <si>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</si>
  <si>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</si>
  <si>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</si>
  <si>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</si>
  <si>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разделам и подразделам классификации расходов бюджетов за  январь -февраль 2023 года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</si>
  <si>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</si>
  <si>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</si>
  <si>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</si>
  <si>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</si>
  <si>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</si>
  <si>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муниципального образования поселок Боровский за январь-февраль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</si>
</sst>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name val="Arial CYR"/>
    </font>
    <font>
      <sz val="12"/>
      <color indexed="8"/>
      <name val="Arial"/>
      <family val="2"/>
      <charset val="204"/>
    </font>
    <font>
      <sz val="12"/>
      <color rgb="FF333333"/>
      <name val="Arial"/>
      <family val="2"/>
      <charset val="204"/>
    </font>
    <font>
      <sz val="1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vertical="top" wrapText="1"/>
    </xf>
    <xf numFmtId="49" fontId="12" fillId="0" borderId="1" xfId="0" applyNumberFormat="1" applyFont="1" applyBorder="1" applyAlignment="1" applyProtection="1">
      <alignment vertical="top"/>
    </xf>
    <xf numFmtId="0" fontId="13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49" fontId="15" fillId="5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4" fillId="0" borderId="1" xfId="0" applyNumberFormat="1" applyFont="1" applyBorder="1" applyAlignment="1" applyProtection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4" zoomScale="59" zoomScaleNormal="59" workbookViewId="0">
      <selection activeCell="A60" sqref="A60:C61"/>
    </sheetView>
  </sheetViews>
  <sheetFormatPr defaultRowHeight="15"/>
  <cols>
    <col min="1" max="1" width="32" customWidth="1"/>
    <col min="2" max="2" width="37.5703125" customWidth="1"/>
    <col min="3" max="3" width="14.42578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194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C9+C15+C19+C29+C32+C43+C52</f>
        <v>41060.5</v>
      </c>
      <c r="D8" s="31">
        <f>D9+D15+D19+D29+D32+D43+D52+AR26+D27</f>
        <v>1953.8</v>
      </c>
      <c r="E8" s="51">
        <f t="shared" ref="E8:E37" si="0">D8/C8*100</f>
        <v>4.758344394247513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13168</v>
      </c>
      <c r="D9" s="31">
        <f>D10</f>
        <v>606.09999999999991</v>
      </c>
      <c r="E9" s="51">
        <f t="shared" si="0"/>
        <v>4.6028250303766702</v>
      </c>
    </row>
    <row r="10" spans="1:5" ht="32.25" customHeight="1">
      <c r="A10" s="32" t="s">
        <v>6</v>
      </c>
      <c r="B10" s="32" t="s">
        <v>7</v>
      </c>
      <c r="C10" s="33">
        <f>C11+C12+C13+C14</f>
        <v>13168</v>
      </c>
      <c r="D10" s="33">
        <f>D11+D12+D13+D14+D18</f>
        <v>606.09999999999991</v>
      </c>
      <c r="E10" s="50">
        <f t="shared" si="0"/>
        <v>4.6028250303766702</v>
      </c>
    </row>
    <row r="11" spans="1:5" ht="144.75" customHeight="1">
      <c r="A11" s="32" t="s">
        <v>8</v>
      </c>
      <c r="B11" s="42" t="s">
        <v>96</v>
      </c>
      <c r="C11" s="33">
        <v>6872</v>
      </c>
      <c r="D11" s="33">
        <v>287.39999999999998</v>
      </c>
      <c r="E11" s="50">
        <f t="shared" si="0"/>
        <v>4.1821885913853318</v>
      </c>
    </row>
    <row r="12" spans="1:5" ht="247.5" customHeight="1">
      <c r="A12" s="32" t="s">
        <v>112</v>
      </c>
      <c r="B12" s="34" t="s">
        <v>97</v>
      </c>
      <c r="C12" s="33">
        <v>9</v>
      </c>
      <c r="D12" s="33">
        <v>6</v>
      </c>
      <c r="E12" s="50">
        <f t="shared" si="0"/>
        <v>66.666666666666657</v>
      </c>
    </row>
    <row r="13" spans="1:5" ht="101.25" customHeight="1">
      <c r="A13" s="32" t="s">
        <v>113</v>
      </c>
      <c r="B13" s="32" t="s">
        <v>25</v>
      </c>
      <c r="C13" s="33">
        <v>119</v>
      </c>
      <c r="D13" s="33">
        <v>-5.6</v>
      </c>
      <c r="E13" s="50">
        <f t="shared" si="0"/>
        <v>-4.7058823529411766</v>
      </c>
    </row>
    <row r="14" spans="1:5" ht="192.75" customHeight="1">
      <c r="A14" s="32" t="s">
        <v>191</v>
      </c>
      <c r="B14" s="64" t="s">
        <v>190</v>
      </c>
      <c r="C14" s="33">
        <v>6168</v>
      </c>
      <c r="D14" s="33">
        <v>271</v>
      </c>
      <c r="E14" s="50">
        <f t="shared" si="0"/>
        <v>4.3936446173800254</v>
      </c>
    </row>
    <row r="15" spans="1:5" s="35" customFormat="1" ht="34.5" hidden="1" customHeight="1">
      <c r="A15" s="30" t="s">
        <v>161</v>
      </c>
      <c r="B15" s="30" t="s">
        <v>159</v>
      </c>
      <c r="C15" s="31">
        <f>C16</f>
        <v>0</v>
      </c>
      <c r="D15" s="31">
        <f t="shared" ref="D15:D16" si="1">D16</f>
        <v>0</v>
      </c>
      <c r="E15" s="51"/>
    </row>
    <row r="16" spans="1:5" ht="39" hidden="1" customHeight="1">
      <c r="A16" s="32" t="s">
        <v>162</v>
      </c>
      <c r="B16" s="32" t="s">
        <v>160</v>
      </c>
      <c r="C16" s="65">
        <f>C17</f>
        <v>0</v>
      </c>
      <c r="D16" s="65">
        <f t="shared" si="1"/>
        <v>0</v>
      </c>
      <c r="E16" s="50"/>
    </row>
    <row r="17" spans="1:5" ht="37.5" hidden="1" customHeight="1">
      <c r="A17" s="32" t="s">
        <v>163</v>
      </c>
      <c r="B17" s="32" t="s">
        <v>160</v>
      </c>
      <c r="C17" s="65"/>
      <c r="D17" s="65">
        <v>0</v>
      </c>
      <c r="E17" s="50"/>
    </row>
    <row r="18" spans="1:5" ht="37.5" customHeight="1">
      <c r="A18" s="32" t="s">
        <v>192</v>
      </c>
      <c r="B18" s="32" t="s">
        <v>193</v>
      </c>
      <c r="C18" s="65"/>
      <c r="D18" s="65">
        <v>47.3</v>
      </c>
      <c r="E18" s="50"/>
    </row>
    <row r="19" spans="1:5" s="35" customFormat="1" ht="15.75">
      <c r="A19" s="30" t="s">
        <v>9</v>
      </c>
      <c r="B19" s="30" t="s">
        <v>10</v>
      </c>
      <c r="C19" s="31">
        <f>C20+C22</f>
        <v>22263.1</v>
      </c>
      <c r="D19" s="31">
        <f>D20+D22</f>
        <v>55.099999999999994</v>
      </c>
      <c r="E19" s="51">
        <f t="shared" si="0"/>
        <v>0.24749473343784106</v>
      </c>
    </row>
    <row r="20" spans="1:5" ht="31.5">
      <c r="A20" s="32" t="s">
        <v>114</v>
      </c>
      <c r="B20" s="32" t="s">
        <v>11</v>
      </c>
      <c r="C20" s="33">
        <f>C21</f>
        <v>4009.3</v>
      </c>
      <c r="D20" s="33">
        <f>D21</f>
        <v>59.8</v>
      </c>
      <c r="E20" s="50">
        <f t="shared" si="0"/>
        <v>1.4915321876636818</v>
      </c>
    </row>
    <row r="21" spans="1:5" ht="98.25" customHeight="1">
      <c r="A21" s="32" t="s">
        <v>115</v>
      </c>
      <c r="B21" s="32" t="s">
        <v>98</v>
      </c>
      <c r="C21" s="33">
        <v>4009.3</v>
      </c>
      <c r="D21" s="33">
        <v>59.8</v>
      </c>
      <c r="E21" s="50">
        <f t="shared" si="0"/>
        <v>1.4915321876636818</v>
      </c>
    </row>
    <row r="22" spans="1:5" ht="15.75">
      <c r="A22" s="32" t="s">
        <v>116</v>
      </c>
      <c r="B22" s="32" t="s">
        <v>12</v>
      </c>
      <c r="C22" s="33">
        <f>C23+C25</f>
        <v>18253.8</v>
      </c>
      <c r="D22" s="33">
        <f>D23+D25</f>
        <v>-4.7</v>
      </c>
      <c r="E22" s="50">
        <f t="shared" si="0"/>
        <v>-2.5748063416932365E-2</v>
      </c>
    </row>
    <row r="23" spans="1:5" ht="43.5" customHeight="1">
      <c r="A23" s="32" t="s">
        <v>100</v>
      </c>
      <c r="B23" s="32" t="s">
        <v>99</v>
      </c>
      <c r="C23" s="33">
        <f>C24</f>
        <v>12000</v>
      </c>
      <c r="D23" s="33">
        <f t="shared" ref="D23" si="2">D24</f>
        <v>0</v>
      </c>
      <c r="E23" s="50">
        <f t="shared" si="0"/>
        <v>0</v>
      </c>
    </row>
    <row r="24" spans="1:5" ht="72" customHeight="1">
      <c r="A24" s="32" t="s">
        <v>101</v>
      </c>
      <c r="B24" s="32" t="s">
        <v>102</v>
      </c>
      <c r="C24" s="33">
        <v>12000</v>
      </c>
      <c r="D24" s="33"/>
      <c r="E24" s="50">
        <f t="shared" si="0"/>
        <v>0</v>
      </c>
    </row>
    <row r="25" spans="1:5" ht="36.75" customHeight="1">
      <c r="A25" s="32" t="s">
        <v>103</v>
      </c>
      <c r="B25" s="32" t="s">
        <v>104</v>
      </c>
      <c r="C25" s="33">
        <f>C26</f>
        <v>6253.8</v>
      </c>
      <c r="D25" s="33">
        <f>D26</f>
        <v>-4.7</v>
      </c>
      <c r="E25" s="50">
        <f t="shared" si="0"/>
        <v>-7.5154306181841449E-2</v>
      </c>
    </row>
    <row r="26" spans="1:5" ht="96.75" customHeight="1">
      <c r="A26" s="32" t="s">
        <v>105</v>
      </c>
      <c r="B26" s="32" t="s">
        <v>106</v>
      </c>
      <c r="C26" s="33">
        <v>6253.8</v>
      </c>
      <c r="D26" s="33">
        <v>-4.7</v>
      </c>
      <c r="E26" s="50">
        <f t="shared" si="0"/>
        <v>-7.5154306181841449E-2</v>
      </c>
    </row>
    <row r="27" spans="1:5" ht="96.75" customHeight="1">
      <c r="A27" s="58" t="s">
        <v>198</v>
      </c>
      <c r="B27" s="76" t="s">
        <v>199</v>
      </c>
      <c r="C27" s="33"/>
      <c r="D27" s="33">
        <f>D28</f>
        <v>-5.4</v>
      </c>
      <c r="E27" s="50"/>
    </row>
    <row r="28" spans="1:5" ht="96.75" customHeight="1">
      <c r="A28" s="77" t="s">
        <v>200</v>
      </c>
      <c r="B28" s="21" t="s">
        <v>201</v>
      </c>
      <c r="C28" s="33"/>
      <c r="D28" s="33">
        <v>-5.4</v>
      </c>
      <c r="E28" s="50"/>
    </row>
    <row r="29" spans="1:5" ht="41.25" customHeight="1">
      <c r="A29" s="58" t="s">
        <v>131</v>
      </c>
      <c r="B29" s="58" t="s">
        <v>130</v>
      </c>
      <c r="C29" s="31">
        <f t="shared" ref="C29:D30" si="3">C30</f>
        <v>6.4</v>
      </c>
      <c r="D29" s="31">
        <f t="shared" si="3"/>
        <v>1.6</v>
      </c>
      <c r="E29" s="51">
        <f t="shared" si="0"/>
        <v>25</v>
      </c>
    </row>
    <row r="30" spans="1:5" ht="69" customHeight="1">
      <c r="A30" s="52" t="s">
        <v>134</v>
      </c>
      <c r="B30" s="52" t="s">
        <v>132</v>
      </c>
      <c r="C30" s="33">
        <f t="shared" si="3"/>
        <v>6.4</v>
      </c>
      <c r="D30" s="33">
        <f t="shared" si="3"/>
        <v>1.6</v>
      </c>
      <c r="E30" s="50">
        <f t="shared" si="0"/>
        <v>25</v>
      </c>
    </row>
    <row r="31" spans="1:5" ht="168.75" customHeight="1">
      <c r="A31" s="52" t="s">
        <v>135</v>
      </c>
      <c r="B31" s="59" t="s">
        <v>133</v>
      </c>
      <c r="C31" s="33">
        <v>6.4</v>
      </c>
      <c r="D31" s="33">
        <v>1.6</v>
      </c>
      <c r="E31" s="50">
        <f t="shared" si="0"/>
        <v>25</v>
      </c>
    </row>
    <row r="32" spans="1:5" s="35" customFormat="1" ht="125.25" customHeight="1">
      <c r="A32" s="30" t="s">
        <v>118</v>
      </c>
      <c r="B32" s="30" t="s">
        <v>13</v>
      </c>
      <c r="C32" s="31">
        <f>C33+C40+C38</f>
        <v>4752</v>
      </c>
      <c r="D32" s="31">
        <f>D33+D40+D38</f>
        <v>1149.5</v>
      </c>
      <c r="E32" s="51">
        <f t="shared" si="0"/>
        <v>24.189814814814813</v>
      </c>
    </row>
    <row r="33" spans="1:5" ht="287.25" customHeight="1">
      <c r="A33" s="32" t="s">
        <v>117</v>
      </c>
      <c r="B33" s="34" t="s">
        <v>26</v>
      </c>
      <c r="C33" s="33">
        <f>C34+C36</f>
        <v>4403</v>
      </c>
      <c r="D33" s="33">
        <f>D34+D36</f>
        <v>1070.7</v>
      </c>
      <c r="E33" s="50">
        <f t="shared" si="0"/>
        <v>24.317510788099025</v>
      </c>
    </row>
    <row r="34" spans="1:5" ht="144.75" customHeight="1">
      <c r="A34" s="60" t="s">
        <v>119</v>
      </c>
      <c r="B34" s="34" t="s">
        <v>92</v>
      </c>
      <c r="C34" s="33">
        <f>C35</f>
        <v>110</v>
      </c>
      <c r="D34" s="33">
        <f t="shared" ref="D34" si="4">D35</f>
        <v>26.7</v>
      </c>
      <c r="E34" s="50">
        <f t="shared" si="0"/>
        <v>24.27272727272727</v>
      </c>
    </row>
    <row r="35" spans="1:5" ht="151.5" customHeight="1">
      <c r="A35" s="60" t="s">
        <v>120</v>
      </c>
      <c r="B35" s="36" t="s">
        <v>95</v>
      </c>
      <c r="C35" s="33">
        <v>110</v>
      </c>
      <c r="D35" s="33">
        <v>26.7</v>
      </c>
      <c r="E35" s="50">
        <f t="shared" si="0"/>
        <v>24.27272727272727</v>
      </c>
    </row>
    <row r="36" spans="1:5" ht="99" customHeight="1">
      <c r="A36" s="32" t="s">
        <v>121</v>
      </c>
      <c r="B36" s="36" t="s">
        <v>93</v>
      </c>
      <c r="C36" s="33">
        <f>C37</f>
        <v>4293</v>
      </c>
      <c r="D36" s="33">
        <f>D37</f>
        <v>1044</v>
      </c>
      <c r="E36" s="50">
        <f t="shared" si="0"/>
        <v>24.318658280922431</v>
      </c>
    </row>
    <row r="37" spans="1:5" ht="90" customHeight="1">
      <c r="A37" s="32" t="s">
        <v>122</v>
      </c>
      <c r="B37" s="32" t="s">
        <v>107</v>
      </c>
      <c r="C37" s="33">
        <v>4293</v>
      </c>
      <c r="D37" s="33">
        <v>1044</v>
      </c>
      <c r="E37" s="50">
        <f t="shared" si="0"/>
        <v>24.318658280922431</v>
      </c>
    </row>
    <row r="38" spans="1:5" ht="105" customHeight="1">
      <c r="A38" s="52" t="s">
        <v>149</v>
      </c>
      <c r="B38" s="52" t="s">
        <v>147</v>
      </c>
      <c r="C38" s="54">
        <f>C39</f>
        <v>1</v>
      </c>
      <c r="D38" s="54">
        <f>D39</f>
        <v>0</v>
      </c>
      <c r="E38" s="50"/>
    </row>
    <row r="39" spans="1:5" ht="102.75" customHeight="1">
      <c r="A39" s="52" t="s">
        <v>150</v>
      </c>
      <c r="B39" s="52" t="s">
        <v>148</v>
      </c>
      <c r="C39" s="54">
        <v>1</v>
      </c>
      <c r="D39" s="54"/>
      <c r="E39" s="50"/>
    </row>
    <row r="40" spans="1:5" ht="207.75" customHeight="1">
      <c r="A40" s="52" t="s">
        <v>137</v>
      </c>
      <c r="B40" s="59" t="s">
        <v>136</v>
      </c>
      <c r="C40" s="33">
        <f>C41+C42</f>
        <v>348</v>
      </c>
      <c r="D40" s="33">
        <f t="shared" ref="D40" si="5">D41+D42</f>
        <v>78.800000000000011</v>
      </c>
      <c r="E40" s="50">
        <f t="shared" ref="E40:E49" si="6">D40/C40*100</f>
        <v>22.643678160919546</v>
      </c>
    </row>
    <row r="41" spans="1:5" ht="188.25" customHeight="1">
      <c r="A41" s="52" t="s">
        <v>139</v>
      </c>
      <c r="B41" s="52" t="s">
        <v>138</v>
      </c>
      <c r="C41" s="33">
        <v>300</v>
      </c>
      <c r="D41" s="33">
        <v>68.400000000000006</v>
      </c>
      <c r="E41" s="51">
        <f t="shared" si="6"/>
        <v>22.8</v>
      </c>
    </row>
    <row r="42" spans="1:5" ht="243" customHeight="1">
      <c r="A42" s="52" t="s">
        <v>187</v>
      </c>
      <c r="B42" s="63" t="s">
        <v>188</v>
      </c>
      <c r="C42" s="33">
        <v>48</v>
      </c>
      <c r="D42" s="33">
        <v>10.4</v>
      </c>
      <c r="E42" s="51">
        <f t="shared" si="6"/>
        <v>21.666666666666668</v>
      </c>
    </row>
    <row r="43" spans="1:5" s="35" customFormat="1" ht="72" customHeight="1">
      <c r="A43" s="30" t="s">
        <v>123</v>
      </c>
      <c r="B43" s="30" t="s">
        <v>14</v>
      </c>
      <c r="C43" s="31">
        <f>C47+C44</f>
        <v>764</v>
      </c>
      <c r="D43" s="31">
        <f>D47+D44</f>
        <v>101.4</v>
      </c>
      <c r="E43" s="51">
        <f t="shared" si="6"/>
        <v>13.272251308900524</v>
      </c>
    </row>
    <row r="44" spans="1:5" s="43" customFormat="1" ht="33" customHeight="1">
      <c r="A44" s="32" t="s">
        <v>153</v>
      </c>
      <c r="B44" s="32" t="s">
        <v>151</v>
      </c>
      <c r="C44" s="33">
        <f>C46</f>
        <v>30</v>
      </c>
      <c r="D44" s="33">
        <f>D46</f>
        <v>1.2</v>
      </c>
      <c r="E44" s="50">
        <f t="shared" si="6"/>
        <v>4</v>
      </c>
    </row>
    <row r="45" spans="1:5" s="43" customFormat="1" ht="33" customHeight="1">
      <c r="A45" s="32" t="s">
        <v>156</v>
      </c>
      <c r="B45" s="32" t="s">
        <v>155</v>
      </c>
      <c r="C45" s="33">
        <f>C46</f>
        <v>30</v>
      </c>
      <c r="D45" s="33">
        <f>D46</f>
        <v>1.2</v>
      </c>
      <c r="E45" s="50">
        <f t="shared" si="6"/>
        <v>4</v>
      </c>
    </row>
    <row r="46" spans="1:5" s="43" customFormat="1" ht="69" customHeight="1">
      <c r="A46" s="32" t="s">
        <v>154</v>
      </c>
      <c r="B46" s="32" t="s">
        <v>152</v>
      </c>
      <c r="C46" s="33">
        <v>30</v>
      </c>
      <c r="D46" s="33">
        <v>1.2</v>
      </c>
      <c r="E46" s="50">
        <f t="shared" si="6"/>
        <v>4</v>
      </c>
    </row>
    <row r="47" spans="1:5" ht="31.5" customHeight="1">
      <c r="A47" s="32" t="s">
        <v>124</v>
      </c>
      <c r="B47" s="32" t="s">
        <v>27</v>
      </c>
      <c r="C47" s="33">
        <f>C50+C48</f>
        <v>734</v>
      </c>
      <c r="D47" s="33">
        <f>D50+D48</f>
        <v>100.2</v>
      </c>
      <c r="E47" s="50">
        <f t="shared" si="6"/>
        <v>13.651226158038149</v>
      </c>
    </row>
    <row r="48" spans="1:5" ht="71.25" customHeight="1">
      <c r="A48" s="52" t="s">
        <v>142</v>
      </c>
      <c r="B48" s="52" t="s">
        <v>140</v>
      </c>
      <c r="C48" s="33">
        <f>C49</f>
        <v>734</v>
      </c>
      <c r="D48" s="33">
        <f>D49</f>
        <v>100.2</v>
      </c>
      <c r="E48" s="50">
        <f t="shared" si="6"/>
        <v>13.651226158038149</v>
      </c>
    </row>
    <row r="49" spans="1:5" ht="85.5" customHeight="1">
      <c r="A49" s="52" t="s">
        <v>143</v>
      </c>
      <c r="B49" s="52" t="s">
        <v>141</v>
      </c>
      <c r="C49" s="33">
        <v>734</v>
      </c>
      <c r="D49" s="33">
        <v>100.2</v>
      </c>
      <c r="E49" s="50">
        <f t="shared" si="6"/>
        <v>13.651226158038149</v>
      </c>
    </row>
    <row r="50" spans="1:5" ht="61.5" customHeight="1">
      <c r="A50" s="32" t="s">
        <v>125</v>
      </c>
      <c r="B50" s="32" t="s">
        <v>28</v>
      </c>
      <c r="C50" s="33">
        <f t="shared" ref="C50:D50" si="7">C51</f>
        <v>0</v>
      </c>
      <c r="D50" s="33">
        <f t="shared" si="7"/>
        <v>0</v>
      </c>
      <c r="E50" s="51"/>
    </row>
    <row r="51" spans="1:5" ht="67.5" customHeight="1">
      <c r="A51" s="32" t="s">
        <v>126</v>
      </c>
      <c r="B51" s="32" t="s">
        <v>108</v>
      </c>
      <c r="C51" s="33"/>
      <c r="D51" s="33"/>
      <c r="E51" s="51"/>
    </row>
    <row r="52" spans="1:5" ht="40.5" customHeight="1">
      <c r="A52" s="30" t="s">
        <v>127</v>
      </c>
      <c r="B52" s="37" t="s">
        <v>86</v>
      </c>
      <c r="C52" s="31">
        <f>C53+C54</f>
        <v>107</v>
      </c>
      <c r="D52" s="31">
        <f t="shared" ref="D52:E52" si="8">D53+D54</f>
        <v>45.5</v>
      </c>
      <c r="E52" s="31">
        <f t="shared" si="8"/>
        <v>1303.8571428571429</v>
      </c>
    </row>
    <row r="53" spans="1:5" ht="136.5" customHeight="1">
      <c r="A53" s="21" t="s">
        <v>183</v>
      </c>
      <c r="B53" s="21" t="s">
        <v>182</v>
      </c>
      <c r="C53" s="33">
        <v>2</v>
      </c>
      <c r="D53" s="33">
        <v>25.7</v>
      </c>
      <c r="E53" s="51">
        <f t="shared" ref="E53:E73" si="9">D53/C53*100</f>
        <v>1285</v>
      </c>
    </row>
    <row r="54" spans="1:5" ht="167.25" customHeight="1">
      <c r="A54" s="21" t="s">
        <v>184</v>
      </c>
      <c r="B54" s="21" t="s">
        <v>185</v>
      </c>
      <c r="C54" s="33">
        <v>105</v>
      </c>
      <c r="D54" s="33">
        <v>19.8</v>
      </c>
      <c r="E54" s="51">
        <f t="shared" si="9"/>
        <v>18.857142857142858</v>
      </c>
    </row>
    <row r="55" spans="1:5" ht="42.75" customHeight="1">
      <c r="A55" s="61" t="s">
        <v>128</v>
      </c>
      <c r="B55" s="30" t="s">
        <v>94</v>
      </c>
      <c r="C55" s="31">
        <f>C56+C69</f>
        <v>16958.7</v>
      </c>
      <c r="D55" s="31">
        <f>D56+D69+D71</f>
        <v>2221.8000000000002</v>
      </c>
      <c r="E55" s="51">
        <f t="shared" si="9"/>
        <v>13.101240071467743</v>
      </c>
    </row>
    <row r="56" spans="1:5" ht="85.5" customHeight="1">
      <c r="A56" s="61" t="s">
        <v>129</v>
      </c>
      <c r="B56" s="30" t="s">
        <v>15</v>
      </c>
      <c r="C56" s="31">
        <f>C57+C62+C65+C60</f>
        <v>16958.7</v>
      </c>
      <c r="D56" s="31">
        <f t="shared" ref="D56" si="10">D57+D62+D65</f>
        <v>2244.8000000000002</v>
      </c>
      <c r="E56" s="51">
        <f t="shared" si="9"/>
        <v>13.236863674692046</v>
      </c>
    </row>
    <row r="57" spans="1:5" ht="57.75" customHeight="1">
      <c r="A57" s="32" t="s">
        <v>169</v>
      </c>
      <c r="B57" s="32" t="s">
        <v>16</v>
      </c>
      <c r="C57" s="33">
        <f t="shared" ref="C57:D58" si="11">C58</f>
        <v>431</v>
      </c>
      <c r="D57" s="33">
        <f t="shared" si="11"/>
        <v>71.3</v>
      </c>
      <c r="E57" s="51">
        <f t="shared" si="9"/>
        <v>16.542923433874709</v>
      </c>
    </row>
    <row r="58" spans="1:5" ht="31.5">
      <c r="A58" s="32" t="s">
        <v>168</v>
      </c>
      <c r="B58" s="32" t="s">
        <v>17</v>
      </c>
      <c r="C58" s="33">
        <f t="shared" si="11"/>
        <v>431</v>
      </c>
      <c r="D58" s="33">
        <f t="shared" si="11"/>
        <v>71.3</v>
      </c>
      <c r="E58" s="51">
        <f t="shared" si="9"/>
        <v>16.542923433874709</v>
      </c>
    </row>
    <row r="59" spans="1:5" ht="47.25">
      <c r="A59" s="32" t="s">
        <v>186</v>
      </c>
      <c r="B59" s="32" t="s">
        <v>29</v>
      </c>
      <c r="C59" s="33">
        <v>431</v>
      </c>
      <c r="D59" s="33">
        <v>71.3</v>
      </c>
      <c r="E59" s="51">
        <f t="shared" si="9"/>
        <v>16.542923433874709</v>
      </c>
    </row>
    <row r="60" spans="1:5" ht="60">
      <c r="A60" s="80" t="s">
        <v>207</v>
      </c>
      <c r="B60" s="81" t="s">
        <v>205</v>
      </c>
      <c r="C60" s="33">
        <f>C61</f>
        <v>589.9</v>
      </c>
      <c r="D60" s="33">
        <f>D61</f>
        <v>0</v>
      </c>
      <c r="E60" s="51"/>
    </row>
    <row r="61" spans="1:5" ht="82.5">
      <c r="A61" s="82" t="s">
        <v>208</v>
      </c>
      <c r="B61" s="83" t="s">
        <v>206</v>
      </c>
      <c r="C61" s="33">
        <v>589.9</v>
      </c>
      <c r="D61" s="33"/>
      <c r="E61" s="51"/>
    </row>
    <row r="62" spans="1:5" ht="63">
      <c r="A62" s="32" t="s">
        <v>171</v>
      </c>
      <c r="B62" s="32" t="s">
        <v>18</v>
      </c>
      <c r="C62" s="33">
        <f t="shared" ref="C62:D63" si="12">C63</f>
        <v>1443</v>
      </c>
      <c r="D62" s="33">
        <f t="shared" si="12"/>
        <v>0</v>
      </c>
      <c r="E62" s="51">
        <f t="shared" si="9"/>
        <v>0</v>
      </c>
    </row>
    <row r="63" spans="1:5" ht="65.25" customHeight="1">
      <c r="A63" s="32" t="s">
        <v>172</v>
      </c>
      <c r="B63" s="32" t="s">
        <v>30</v>
      </c>
      <c r="C63" s="33">
        <f t="shared" si="12"/>
        <v>1443</v>
      </c>
      <c r="D63" s="33">
        <f t="shared" si="12"/>
        <v>0</v>
      </c>
      <c r="E63" s="51">
        <f t="shared" si="9"/>
        <v>0</v>
      </c>
    </row>
    <row r="64" spans="1:5" ht="67.5" customHeight="1">
      <c r="A64" s="32" t="s">
        <v>170</v>
      </c>
      <c r="B64" s="32" t="s">
        <v>31</v>
      </c>
      <c r="C64" s="33">
        <v>1443</v>
      </c>
      <c r="D64" s="33"/>
      <c r="E64" s="51">
        <f t="shared" si="9"/>
        <v>0</v>
      </c>
    </row>
    <row r="65" spans="1:5" ht="42" customHeight="1">
      <c r="A65" s="32" t="s">
        <v>173</v>
      </c>
      <c r="B65" s="32" t="s">
        <v>19</v>
      </c>
      <c r="C65" s="33">
        <f>C66+C68</f>
        <v>14494.8</v>
      </c>
      <c r="D65" s="33">
        <f>D66+D68</f>
        <v>2173.5</v>
      </c>
      <c r="E65" s="51">
        <f t="shared" si="9"/>
        <v>14.995032701382566</v>
      </c>
    </row>
    <row r="66" spans="1:5" ht="122.25" customHeight="1">
      <c r="A66" s="52" t="s">
        <v>174</v>
      </c>
      <c r="B66" s="52" t="s">
        <v>144</v>
      </c>
      <c r="C66" s="33">
        <f>C67</f>
        <v>661</v>
      </c>
      <c r="D66" s="33">
        <f>D67</f>
        <v>90</v>
      </c>
      <c r="E66" s="51">
        <f t="shared" si="9"/>
        <v>13.615733736762481</v>
      </c>
    </row>
    <row r="67" spans="1:5" ht="144" customHeight="1">
      <c r="A67" s="52" t="s">
        <v>175</v>
      </c>
      <c r="B67" s="52" t="s">
        <v>145</v>
      </c>
      <c r="C67" s="33">
        <v>661</v>
      </c>
      <c r="D67" s="33">
        <v>90</v>
      </c>
      <c r="E67" s="50">
        <f t="shared" si="9"/>
        <v>13.615733736762481</v>
      </c>
    </row>
    <row r="68" spans="1:5" ht="49.5" customHeight="1">
      <c r="A68" s="32" t="s">
        <v>176</v>
      </c>
      <c r="B68" s="32" t="s">
        <v>109</v>
      </c>
      <c r="C68" s="33">
        <v>13833.8</v>
      </c>
      <c r="D68" s="33">
        <v>2083.5</v>
      </c>
      <c r="E68" s="50">
        <f t="shared" si="9"/>
        <v>15.060937703306395</v>
      </c>
    </row>
    <row r="69" spans="1:5" s="35" customFormat="1" ht="153.75" hidden="1" customHeight="1">
      <c r="A69" s="53" t="s">
        <v>179</v>
      </c>
      <c r="B69" s="53" t="s">
        <v>177</v>
      </c>
      <c r="C69" s="53">
        <f>C70</f>
        <v>0</v>
      </c>
      <c r="D69" s="51">
        <f t="shared" ref="D69" si="13">D70</f>
        <v>0</v>
      </c>
      <c r="E69" s="51"/>
    </row>
    <row r="70" spans="1:5" ht="129" hidden="1" customHeight="1">
      <c r="A70" s="21" t="s">
        <v>180</v>
      </c>
      <c r="B70" s="21" t="s">
        <v>178</v>
      </c>
      <c r="C70" s="21"/>
      <c r="D70" s="33"/>
      <c r="E70" s="50"/>
    </row>
    <row r="71" spans="1:5" ht="102" customHeight="1">
      <c r="A71" s="84" t="s">
        <v>202</v>
      </c>
      <c r="B71" s="78" t="s">
        <v>196</v>
      </c>
      <c r="C71" s="21">
        <f>C72</f>
        <v>0</v>
      </c>
      <c r="D71" s="79">
        <f>D72</f>
        <v>-23</v>
      </c>
      <c r="E71" s="50"/>
    </row>
    <row r="72" spans="1:5" ht="88.5" customHeight="1">
      <c r="A72" s="85" t="s">
        <v>197</v>
      </c>
      <c r="B72" s="63" t="s">
        <v>195</v>
      </c>
      <c r="C72" s="21"/>
      <c r="D72" s="33">
        <v>-23</v>
      </c>
      <c r="E72" s="50"/>
    </row>
    <row r="73" spans="1:5" ht="35.25" customHeight="1">
      <c r="A73" s="62"/>
      <c r="B73" s="30" t="s">
        <v>91</v>
      </c>
      <c r="C73" s="31">
        <f>C8+C55</f>
        <v>58019.199999999997</v>
      </c>
      <c r="D73" s="31">
        <f>D8+D55</f>
        <v>4175.6000000000004</v>
      </c>
      <c r="E73" s="51">
        <f t="shared" si="9"/>
        <v>7.1969279135182846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1" sqref="C21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209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-4256</v>
      </c>
      <c r="D8" s="38">
        <f>-(D9+D10)</f>
        <v>-5305.6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1'!C73</f>
        <v>-58019.199999999997</v>
      </c>
      <c r="D9" s="39">
        <f>-'Приложение 1'!D73</f>
        <v>-4175.6000000000004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62275.199999999997</v>
      </c>
      <c r="D10" s="39">
        <f>'Приложение 2'!E35</f>
        <v>9481.2000000000007</v>
      </c>
      <c r="E10" s="23"/>
      <c r="F10" s="23"/>
    </row>
    <row r="11" spans="1:6" ht="52.5" customHeight="1">
      <c r="A11" s="28"/>
      <c r="B11" s="29" t="s">
        <v>83</v>
      </c>
      <c r="C11" s="38">
        <f>-C8</f>
        <v>4256</v>
      </c>
      <c r="D11" s="38">
        <f>-D8</f>
        <v>5305.6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25" sqref="D25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203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22410.2</v>
      </c>
      <c r="E7" s="12">
        <f t="shared" si="0"/>
        <v>2540.8000000000002</v>
      </c>
      <c r="F7" s="41">
        <f t="shared" ref="F7:F31" si="1">E7/D7*100</f>
        <v>11.337694442709125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2270</v>
      </c>
      <c r="E8" s="67">
        <v>228</v>
      </c>
      <c r="F8" s="40">
        <f t="shared" si="1"/>
        <v>10.044052863436123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16606.900000000001</v>
      </c>
      <c r="E9" s="67">
        <v>1828.9</v>
      </c>
      <c r="F9" s="40">
        <f t="shared" si="1"/>
        <v>11.012892231542311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67"/>
      <c r="F10" s="40">
        <f t="shared" si="1"/>
        <v>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99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3414.3</v>
      </c>
      <c r="E12" s="67">
        <v>483.9</v>
      </c>
      <c r="F12" s="40">
        <f t="shared" si="1"/>
        <v>14.172744047096037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204.8</v>
      </c>
      <c r="F13" s="41">
        <f t="shared" si="1"/>
        <v>9.7306029362854574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204.8</v>
      </c>
      <c r="F14" s="41">
        <f t="shared" si="1"/>
        <v>9.7306029362854574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3033.5</v>
      </c>
      <c r="E15" s="44">
        <f t="shared" si="3"/>
        <v>0</v>
      </c>
      <c r="F15" s="41">
        <f t="shared" si="1"/>
        <v>0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2503.5</v>
      </c>
      <c r="E16" s="55"/>
      <c r="F16" s="50">
        <f t="shared" si="1"/>
        <v>0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/>
      <c r="F17" s="40">
        <f t="shared" si="1"/>
        <v>0</v>
      </c>
    </row>
    <row r="18" spans="1:6" ht="15.75">
      <c r="A18" s="10" t="s">
        <v>51</v>
      </c>
      <c r="B18" s="11" t="s">
        <v>42</v>
      </c>
      <c r="C18" s="11"/>
      <c r="D18" s="12">
        <f>D20+D21+D19</f>
        <v>6384.2</v>
      </c>
      <c r="E18" s="12">
        <f>E20+E21+E19</f>
        <v>2812.9</v>
      </c>
      <c r="F18" s="41">
        <f t="shared" si="1"/>
        <v>44.060336455624828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500</v>
      </c>
      <c r="E19" s="14">
        <v>88.4</v>
      </c>
      <c r="F19" s="40">
        <f t="shared" si="1"/>
        <v>17.68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5799</v>
      </c>
      <c r="E20" s="14">
        <v>2724.5</v>
      </c>
      <c r="F20" s="40">
        <f t="shared" si="1"/>
        <v>46.982238316951197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22619.599999999999</v>
      </c>
      <c r="E22" s="44">
        <f t="shared" ref="D22:E22" si="4">E23+E25</f>
        <v>2525.1</v>
      </c>
      <c r="F22" s="41">
        <f t="shared" si="1"/>
        <v>11.163327379794515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35.9</v>
      </c>
      <c r="F23" s="40">
        <f t="shared" si="1"/>
        <v>4.3446690064141356</v>
      </c>
    </row>
    <row r="24" spans="1:6" ht="15.75">
      <c r="A24" s="7" t="s">
        <v>204</v>
      </c>
      <c r="B24" s="9" t="s">
        <v>57</v>
      </c>
      <c r="C24" s="9" t="s">
        <v>40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21493.3</v>
      </c>
      <c r="E25" s="14">
        <v>2489.1999999999998</v>
      </c>
      <c r="F25" s="40">
        <f t="shared" si="1"/>
        <v>11.581283469732426</v>
      </c>
    </row>
    <row r="26" spans="1:6" ht="15.75">
      <c r="A26" s="10" t="s">
        <v>60</v>
      </c>
      <c r="B26" s="11" t="s">
        <v>43</v>
      </c>
      <c r="C26" s="11"/>
      <c r="D26" s="44">
        <f>D27</f>
        <v>161</v>
      </c>
      <c r="E26" s="12">
        <f t="shared" ref="E26" si="5">E27</f>
        <v>161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2313</v>
      </c>
      <c r="E28" s="12">
        <f t="shared" si="6"/>
        <v>400</v>
      </c>
      <c r="F28" s="41">
        <f t="shared" si="1"/>
        <v>17.293558149589277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400</v>
      </c>
      <c r="F29" s="40">
        <f t="shared" si="1"/>
        <v>17.293558149589277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283</v>
      </c>
      <c r="E30" s="44">
        <f t="shared" si="7"/>
        <v>36.6</v>
      </c>
      <c r="F30" s="40">
        <f t="shared" si="1"/>
        <v>12.932862190812722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36.6</v>
      </c>
      <c r="F31" s="40">
        <f t="shared" si="1"/>
        <v>12.932862190812722</v>
      </c>
    </row>
    <row r="32" spans="1:6" ht="24" customHeight="1">
      <c r="A32" s="21" t="s">
        <v>166</v>
      </c>
      <c r="B32" s="9" t="s">
        <v>53</v>
      </c>
      <c r="C32" s="9" t="s">
        <v>40</v>
      </c>
      <c r="D32" s="14"/>
      <c r="E32" s="14"/>
      <c r="F32" s="40"/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2966</v>
      </c>
      <c r="E33" s="12">
        <f t="shared" si="8"/>
        <v>800</v>
      </c>
      <c r="F33" s="41">
        <f>E33/D33*100</f>
        <v>26.972353337828725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800</v>
      </c>
      <c r="F34" s="40">
        <f>E34/D34*100</f>
        <v>26.972353337828725</v>
      </c>
    </row>
    <row r="35" spans="1:6" ht="15.75">
      <c r="A35" s="16" t="s">
        <v>68</v>
      </c>
      <c r="B35" s="11"/>
      <c r="C35" s="11"/>
      <c r="D35" s="44">
        <f>D7+D13+D15+D18+D22+D26+D28+D30+D33</f>
        <v>62275.199999999997</v>
      </c>
      <c r="E35" s="44">
        <f>E7+E13+E15+E18+E22+E26+E28+E30+E33</f>
        <v>9481.2000000000007</v>
      </c>
      <c r="F35" s="41">
        <f>E35/D35*100</f>
        <v>15.224680129489752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2023-03-02T05:56:43Z</dcterms:modified>
</cp:coreProperties>
</file>