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1'!$A$7:$E$76</definedName>
  </definedNames>
  <calcPr calcId="144525"/>
</workbook>
</file>

<file path=xl/calcChain.xml><?xml version="1.0" encoding="utf-8"?>
<calcChain xmlns="http://schemas.openxmlformats.org/spreadsheetml/2006/main">
  <c r="F34" i="3" l="1"/>
  <c r="F25" i="3"/>
  <c r="F22" i="3"/>
  <c r="D22" i="1" l="1"/>
  <c r="C22" i="1"/>
  <c r="D73" i="1" l="1"/>
  <c r="D10" i="1"/>
  <c r="D7" i="3" l="1"/>
  <c r="D9" i="1" l="1"/>
  <c r="C70" i="1"/>
  <c r="C10" i="1"/>
  <c r="E27" i="3" l="1"/>
  <c r="D27" i="3"/>
  <c r="F28" i="3"/>
  <c r="E19" i="1" l="1"/>
  <c r="E17" i="1"/>
  <c r="E19" i="3" l="1"/>
  <c r="D60" i="1" l="1"/>
  <c r="E56" i="1" l="1"/>
  <c r="E23" i="3" l="1"/>
  <c r="E12" i="1" l="1"/>
  <c r="D55" i="1"/>
  <c r="C55" i="1"/>
  <c r="D57" i="1"/>
  <c r="C57" i="1"/>
  <c r="E55" i="1" l="1"/>
  <c r="E57" i="1"/>
  <c r="C54" i="1"/>
  <c r="D54" i="1"/>
  <c r="E54" i="1" l="1"/>
  <c r="D23" i="3"/>
  <c r="D32" i="1"/>
  <c r="C73" i="1" l="1"/>
  <c r="E7" i="3" l="1"/>
  <c r="D72" i="1" l="1"/>
  <c r="D32" i="3" l="1"/>
  <c r="E32" i="3"/>
  <c r="D28" i="1"/>
  <c r="C28" i="1"/>
  <c r="C60" i="1"/>
  <c r="C30" i="1"/>
  <c r="E14" i="1"/>
  <c r="C9" i="1"/>
  <c r="E10" i="1" l="1"/>
  <c r="F15" i="3" l="1"/>
  <c r="D16" i="3"/>
  <c r="E16" i="3"/>
  <c r="E44" i="1"/>
  <c r="D42" i="1"/>
  <c r="C42" i="1"/>
  <c r="F9" i="3" l="1"/>
  <c r="F10" i="3"/>
  <c r="F13" i="3"/>
  <c r="F17" i="3"/>
  <c r="F18" i="3"/>
  <c r="F20" i="3"/>
  <c r="F21" i="3"/>
  <c r="F24" i="3"/>
  <c r="F26" i="3"/>
  <c r="F29" i="3"/>
  <c r="F31" i="3"/>
  <c r="F33" i="3"/>
  <c r="F36" i="3"/>
  <c r="F7" i="3" l="1"/>
  <c r="E61" i="1"/>
  <c r="E62" i="1"/>
  <c r="E60" i="1" l="1"/>
  <c r="D36" i="1"/>
  <c r="C52" i="1" l="1"/>
  <c r="D52" i="1"/>
  <c r="C36" i="1" l="1"/>
  <c r="E11" i="1" l="1"/>
  <c r="E26" i="1"/>
  <c r="E29" i="1"/>
  <c r="E31" i="1"/>
  <c r="E37" i="1"/>
  <c r="E39" i="1"/>
  <c r="E43" i="1"/>
  <c r="E48" i="1"/>
  <c r="E51" i="1"/>
  <c r="E68" i="1"/>
  <c r="E71" i="1"/>
  <c r="E73" i="1"/>
  <c r="E74" i="1"/>
  <c r="E75" i="1"/>
  <c r="F32" i="3" l="1"/>
  <c r="F8" i="3"/>
  <c r="C25" i="1" l="1"/>
  <c r="D25" i="1"/>
  <c r="E28" i="1" l="1"/>
  <c r="E25" i="1"/>
  <c r="D19" i="3"/>
  <c r="C72" i="1"/>
  <c r="D47" i="1"/>
  <c r="C47" i="1"/>
  <c r="D46" i="1"/>
  <c r="C46" i="1"/>
  <c r="D40" i="1"/>
  <c r="C40" i="1"/>
  <c r="F19" i="3" l="1"/>
  <c r="E46" i="1"/>
  <c r="E72" i="1"/>
  <c r="E47" i="1"/>
  <c r="D50" i="1"/>
  <c r="C50" i="1"/>
  <c r="E42" i="1" l="1"/>
  <c r="E50" i="1"/>
  <c r="D38" i="1" l="1"/>
  <c r="D35" i="1" s="1"/>
  <c r="C38" i="1"/>
  <c r="C35" i="1" s="1"/>
  <c r="E38" i="1" l="1"/>
  <c r="E36" i="1"/>
  <c r="C34" i="1"/>
  <c r="D70" i="1"/>
  <c r="C69" i="1"/>
  <c r="D67" i="1"/>
  <c r="C67" i="1"/>
  <c r="C66" i="1" s="1"/>
  <c r="C65" i="1" l="1"/>
  <c r="C64" i="1" s="1"/>
  <c r="E35" i="1"/>
  <c r="E67" i="1"/>
  <c r="E70" i="1"/>
  <c r="D69" i="1"/>
  <c r="D66" i="1"/>
  <c r="D34" i="1"/>
  <c r="D14" i="3"/>
  <c r="E14" i="3"/>
  <c r="D65" i="1" l="1"/>
  <c r="D64" i="1" s="1"/>
  <c r="E69" i="1"/>
  <c r="F14" i="3"/>
  <c r="E34" i="1"/>
  <c r="E66" i="1"/>
  <c r="D49" i="1"/>
  <c r="C49" i="1"/>
  <c r="C45" i="1" s="1"/>
  <c r="D30" i="1"/>
  <c r="D27" i="1" s="1"/>
  <c r="E65" i="1" l="1"/>
  <c r="E30" i="1"/>
  <c r="E49" i="1"/>
  <c r="D45" i="1"/>
  <c r="E45" i="1" l="1"/>
  <c r="E64" i="1"/>
  <c r="D35" i="3"/>
  <c r="E35" i="3"/>
  <c r="D30" i="3"/>
  <c r="E30" i="3"/>
  <c r="C27" i="1"/>
  <c r="F23" i="3" l="1"/>
  <c r="F30" i="3"/>
  <c r="F16" i="3"/>
  <c r="D37" i="3"/>
  <c r="C10" i="5" s="1"/>
  <c r="F27" i="3"/>
  <c r="F35" i="3"/>
  <c r="E37" i="3"/>
  <c r="E27" i="1"/>
  <c r="E9" i="1"/>
  <c r="C24" i="1"/>
  <c r="C8" i="1" s="1"/>
  <c r="C76" i="1" s="1"/>
  <c r="D24" i="1"/>
  <c r="D8" i="1" s="1"/>
  <c r="D76" i="1" l="1"/>
  <c r="F37" i="3"/>
  <c r="D10" i="5"/>
  <c r="E24" i="1"/>
  <c r="E8" i="1" l="1"/>
  <c r="D9" i="5"/>
  <c r="D8" i="5" s="1"/>
  <c r="D11" i="5" s="1"/>
  <c r="C9" i="5"/>
  <c r="C8" i="5" s="1"/>
  <c r="C11" i="5" s="1"/>
  <c r="E76" i="1" l="1"/>
</calcChain>
</file>

<file path=xl/sharedStrings.xml><?xml version="1.0" encoding="utf-8"?>
<sst xmlns="http://schemas.openxmlformats.org/spreadsheetml/2006/main" count="258" uniqueCount="219">
  <si>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</si>
  <si>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</si>
  <si>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</si>
  <si>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</si>
  <si>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</si>
  <si>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</si>
  <si>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</si>
  <si>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</si>
  <si>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</si>
  <si>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</si>
  <si>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</si>
  <si>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</si>
  <si>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</si>
  <si>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</si>
  <si>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</si>
  <si>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</si>
  <si>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</si>
  <si>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</si>
  <si>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</si>
  <si>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</si>
  <si>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</si>
  <si>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</si>
  <si>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</si>
  <si>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</si>
  <si>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</si>
  <si>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</si>
  <si>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</si>
  <si>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</si>
  <si>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</si>
  <si>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</si>
  <si>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</si>
  <si>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</si>
  <si>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</si>
  <si>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</si>
  <si>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</si>
  <si>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</si>
  <si>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</si>
  <si>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</si>
  <si>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</si>
  <si>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</si>
  <si>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</si>
  <si>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</si>
  <si>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</si>
  <si>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</si>
  <si>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</si>
  <si>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</si>
  <si>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</si>
  <si>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</si>
  <si>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</si>
  <si>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</si>
  <si>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</si>
  <si>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</si>
  <si>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</si>
  <si>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</si>
  <si>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</si>
  <si>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</si>
  <si>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</si>
  <si>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</si>
  <si>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</si>
  <si>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</si>
  <si>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</si>
  <si>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</si>
  <si>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</si>
  <si>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</si>
  <si>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</si>
  <si>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</si>
  <si>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</si>
  <si>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</si>
  <si>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</si>
  <si>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</si>
  <si>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</si>
  <si>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</si>
  <si>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</si>
  <si>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</si>
  <si>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</si>
  <si>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</si>
  <si>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</si>
  <si>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</si>
  <si>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</si>
  <si>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</si>
  <si>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</si>
  <si>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</si>
  <si>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</si>
  <si>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</si>
  <si>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</si>
  <si>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</si>
  <si>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</si>
  <si>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</si>
  <si>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</si>
  <si>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</si>
  <si>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</si>
  <si>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</si>
  <si>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</si>
  <si>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</si>
  <si>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</si>
  <si>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</si>
  <si>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</si>
  <si>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</si>
  <si>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</si>
  <si>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</si>
  <si>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</si>
  <si>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</si>
  <si>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</si>
  <si>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</si>
  <si>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</si>
  <si>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</si>
  <si>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</si>
  <si>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</si>
  <si>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</si>
  <si>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</si>
  <si>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</si>
  <si>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</si>
  <si>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</si>
  <si>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</si>
  <si>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</si>
  <si>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</si>
  <si>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</si>
  <si>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</si>
  <si>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</si>
  <si>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</si>
  <si>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</si>
  <si>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</si>
  <si>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</si>
  <si>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</si>
  <si>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</si>
  <si>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</si>
  <si>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</si>
  <si>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</si>
  <si>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</si>
  <si>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</si>
  <si>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</si>
  <si>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</si>
  <si>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</si>
  <si>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</si>
  <si>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</si>
  <si>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</si>
  <si>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</si>
  <si>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</si>
  <si>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</si>
  <si>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</si>
  <si>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</si>
  <si>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</si>
  <si>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</si>
  <si>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</si>
  <si>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</si>
  <si>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</si>
  <si>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</si>
  <si>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</si>
  <si>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</si>
  <si>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</si>
  <si>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</si>
  <si>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</si>
  <si>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</si>
  <si>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</si>
  <si>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</si>
  <si>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</si>
  <si>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</si>
  <si>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</si>
  <si>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</si>
  <si>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</si>
  <si>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</si>
  <si>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</si>
  <si>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</si>
  <si>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</si>
  <si>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</si>
  <si>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</si>
  <si>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</si>
  <si>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</si>
  <si>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</si>
  <si>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</si>
  <si>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</si>
  <si>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</si>
  <si>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</si>
  <si>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</si>
  <si>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</si>
  <si>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</si>
  <si>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</si>
  <si>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</si>
  <si>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</si>
  <si>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</si>
  <si>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</si>
  <si>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</si>
  <si>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</si>
  <si>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</si>
  <si>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</si>
  <si>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</si>
  <si>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</si>
  <si>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</si>
  <si>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</si>
  <si>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</si>
  <si>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</si>
  <si>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</si>
  <si>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</si>
  <si>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</si>
  <si>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</si>
  <si>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</si>
  <si>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</si>
  <si>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</si>
  <si>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</si>
  <si>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</si>
  <si>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</si>
  <si>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</si>
  <si>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</si>
  <si>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</si>
  <si>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</si>
  <si>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</si>
  <si>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</si>
  <si>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</si>
  <si>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</si>
  <si>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</si>
  <si>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18210102210011000110</t>
  </si>
  <si>
    <t>НДФЛ с доходов в виде выплат районного коэффициента и процентных надбавок (если сумма не превышает 5 млн рублей).</t>
  </si>
  <si>
    <t>182 1 05 00000 00 0000 000</t>
  </si>
  <si>
    <t>НАЛОГИ НА СОВОКУПНЫЙ ДОХОД</t>
  </si>
  <si>
    <t xml:space="preserve">182 1 05 03010 01 0000 110
</t>
  </si>
  <si>
    <t>Единый сельскохозяйственный налог</t>
  </si>
  <si>
    <t>по кодам классификации доходов бюджетов за 7 месяцев  2025 года</t>
  </si>
  <si>
    <t>разделам и подразделам классификации расходов бюджетов за 7 месяцев  2025 года</t>
  </si>
  <si>
    <t>муниципального образования поселок Боровский за 7 месяцев2025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</si>
</sst>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  <xf numFmtId="49" fontId="19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justify" wrapText="1"/>
    </xf>
    <xf numFmtId="49" fontId="13" fillId="0" borderId="5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1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15" zoomScale="59" zoomScaleNormal="59" workbookViewId="0">
      <selection activeCell="A24" sqref="A24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6">
      <c r="D1" t="s">
        <v>21</v>
      </c>
    </row>
    <row r="2" spans="1:6" hidden="1">
      <c r="C2" t="s">
        <v>22</v>
      </c>
    </row>
    <row r="3" spans="1:6" hidden="1">
      <c r="C3" t="s">
        <v>23</v>
      </c>
    </row>
    <row r="4" spans="1:6" ht="16.5">
      <c r="A4" s="88" t="s">
        <v>24</v>
      </c>
      <c r="B4" s="88"/>
      <c r="C4" s="88"/>
      <c r="D4" s="88"/>
    </row>
    <row r="5" spans="1:6" ht="16.5">
      <c r="A5" s="39"/>
      <c r="B5" s="40" t="s">
        <v>216</v>
      </c>
      <c r="C5" s="40"/>
      <c r="D5" s="41"/>
    </row>
    <row r="6" spans="1:6" ht="26.25" customHeight="1">
      <c r="A6" s="1"/>
      <c r="B6" s="1"/>
      <c r="C6" s="1"/>
      <c r="D6" s="2" t="s">
        <v>0</v>
      </c>
    </row>
    <row r="7" spans="1:6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6" ht="39" customHeight="1">
      <c r="A8" s="49" t="s">
        <v>106</v>
      </c>
      <c r="B8" s="49" t="s">
        <v>4</v>
      </c>
      <c r="C8" s="65">
        <f>C9+C24+C32+C34+C45+C54+C60</f>
        <v>47888.5</v>
      </c>
      <c r="D8" s="65">
        <f>D9+D24+D32+D34+D45+D54+D60+D22</f>
        <v>25794.399999999998</v>
      </c>
      <c r="E8" s="51">
        <f t="shared" ref="E8:E39" si="0">D8/C8*100</f>
        <v>53.863453647535422</v>
      </c>
      <c r="F8" s="96"/>
    </row>
    <row r="9" spans="1:6" s="30" customFormat="1" ht="15.75" customHeight="1">
      <c r="A9" s="49" t="s">
        <v>107</v>
      </c>
      <c r="B9" s="49" t="s">
        <v>5</v>
      </c>
      <c r="C9" s="65">
        <f>C10</f>
        <v>19851</v>
      </c>
      <c r="D9" s="65">
        <f>D10</f>
        <v>9594</v>
      </c>
      <c r="E9" s="51">
        <f t="shared" si="0"/>
        <v>48.330058939096268</v>
      </c>
      <c r="F9" s="96"/>
    </row>
    <row r="10" spans="1:6" ht="21" customHeight="1">
      <c r="A10" s="52" t="s">
        <v>6</v>
      </c>
      <c r="B10" s="52" t="s">
        <v>7</v>
      </c>
      <c r="C10" s="55">
        <f>C11+C12+C13+C14+C16+C17+C18+C19+C21</f>
        <v>19851</v>
      </c>
      <c r="D10" s="55">
        <f>D11+D12+D13+D14+D16+D17+D18+D19+D21+D15+D20</f>
        <v>9594</v>
      </c>
      <c r="E10" s="54">
        <f t="shared" si="0"/>
        <v>48.330058939096268</v>
      </c>
      <c r="F10" s="96"/>
    </row>
    <row r="11" spans="1:6" ht="119.25" customHeight="1">
      <c r="A11" s="52" t="s">
        <v>8</v>
      </c>
      <c r="B11" s="70" t="s">
        <v>206</v>
      </c>
      <c r="C11" s="55">
        <v>11266.9</v>
      </c>
      <c r="D11" s="55">
        <v>5459</v>
      </c>
      <c r="E11" s="54">
        <f t="shared" si="0"/>
        <v>48.451659285162734</v>
      </c>
      <c r="F11" s="96"/>
    </row>
    <row r="12" spans="1:6" ht="167.25" customHeight="1">
      <c r="A12" s="52" t="s">
        <v>108</v>
      </c>
      <c r="B12" s="70" t="s">
        <v>207</v>
      </c>
      <c r="C12" s="55">
        <v>15</v>
      </c>
      <c r="D12" s="55">
        <v>12</v>
      </c>
      <c r="E12" s="54">
        <f>D12/C12*100</f>
        <v>80</v>
      </c>
      <c r="F12" s="96"/>
    </row>
    <row r="13" spans="1:6" ht="167.25" customHeight="1">
      <c r="A13" s="52" t="s">
        <v>197</v>
      </c>
      <c r="B13" s="70" t="s">
        <v>208</v>
      </c>
      <c r="C13" s="55"/>
      <c r="D13" s="55">
        <v>152</v>
      </c>
      <c r="E13" s="54"/>
      <c r="F13" s="96"/>
    </row>
    <row r="14" spans="1:6" ht="158.25" customHeight="1">
      <c r="A14" s="52" t="s">
        <v>171</v>
      </c>
      <c r="B14" s="71" t="s">
        <v>170</v>
      </c>
      <c r="C14" s="55">
        <v>1059.4000000000001</v>
      </c>
      <c r="D14" s="55">
        <v>250</v>
      </c>
      <c r="E14" s="54">
        <f t="shared" si="0"/>
        <v>23.598263167830847</v>
      </c>
      <c r="F14" s="96"/>
    </row>
    <row r="15" spans="1:6" ht="180" customHeight="1">
      <c r="A15" s="52" t="s">
        <v>204</v>
      </c>
      <c r="B15" s="71" t="s">
        <v>205</v>
      </c>
      <c r="C15" s="55"/>
      <c r="D15" s="55">
        <v>97</v>
      </c>
      <c r="E15" s="54"/>
      <c r="F15" s="96"/>
    </row>
    <row r="16" spans="1:6" ht="89.25" customHeight="1">
      <c r="A16" s="52" t="s">
        <v>198</v>
      </c>
      <c r="B16" s="71" t="s">
        <v>177</v>
      </c>
      <c r="C16" s="55"/>
      <c r="D16" s="55">
        <v>508</v>
      </c>
      <c r="E16" s="54"/>
      <c r="F16" s="96"/>
    </row>
    <row r="17" spans="1:6" ht="83.25" customHeight="1">
      <c r="A17" s="72" t="s">
        <v>194</v>
      </c>
      <c r="B17" s="52" t="s">
        <v>202</v>
      </c>
      <c r="C17" s="55">
        <v>2535.3000000000002</v>
      </c>
      <c r="D17" s="55">
        <v>511</v>
      </c>
      <c r="E17" s="54">
        <f t="shared" si="0"/>
        <v>20.155405671912593</v>
      </c>
      <c r="F17" s="96"/>
    </row>
    <row r="18" spans="1:6" ht="88.5" customHeight="1">
      <c r="A18" s="72" t="s">
        <v>195</v>
      </c>
      <c r="B18" s="52" t="s">
        <v>199</v>
      </c>
      <c r="C18" s="55">
        <v>1219.2</v>
      </c>
      <c r="D18" s="55">
        <v>480</v>
      </c>
      <c r="E18" s="54"/>
      <c r="F18" s="96"/>
    </row>
    <row r="19" spans="1:6" ht="106.5" customHeight="1">
      <c r="A19" s="72" t="s">
        <v>196</v>
      </c>
      <c r="B19" s="52" t="s">
        <v>203</v>
      </c>
      <c r="C19" s="55">
        <v>3755.2</v>
      </c>
      <c r="D19" s="55">
        <v>1160</v>
      </c>
      <c r="E19" s="54">
        <f t="shared" si="0"/>
        <v>30.890498508734552</v>
      </c>
      <c r="F19" s="96"/>
    </row>
    <row r="20" spans="1:6" ht="56.25" customHeight="1">
      <c r="A20" s="72" t="s">
        <v>210</v>
      </c>
      <c r="B20" s="52" t="s">
        <v>211</v>
      </c>
      <c r="C20" s="55"/>
      <c r="D20" s="55">
        <v>852</v>
      </c>
      <c r="E20" s="54"/>
      <c r="F20" s="96"/>
    </row>
    <row r="21" spans="1:6" ht="91.5" customHeight="1">
      <c r="A21" s="72" t="s">
        <v>200</v>
      </c>
      <c r="B21" s="52" t="s">
        <v>201</v>
      </c>
      <c r="C21" s="55"/>
      <c r="D21" s="55">
        <v>113</v>
      </c>
      <c r="E21" s="54"/>
      <c r="F21" s="96"/>
    </row>
    <row r="22" spans="1:6" ht="38.25" customHeight="1">
      <c r="A22" s="85" t="s">
        <v>212</v>
      </c>
      <c r="B22" s="86" t="s">
        <v>213</v>
      </c>
      <c r="C22" s="55">
        <f>C23</f>
        <v>0</v>
      </c>
      <c r="D22" s="55">
        <f>D23</f>
        <v>7.5</v>
      </c>
      <c r="E22" s="54"/>
      <c r="F22" s="96"/>
    </row>
    <row r="23" spans="1:6" ht="33" customHeight="1">
      <c r="A23" s="52" t="s">
        <v>214</v>
      </c>
      <c r="B23" s="87" t="s">
        <v>215</v>
      </c>
      <c r="C23" s="55"/>
      <c r="D23" s="55">
        <v>7.5</v>
      </c>
      <c r="E23" s="54"/>
      <c r="F23" s="96"/>
    </row>
    <row r="24" spans="1:6" s="30" customFormat="1" ht="15.75">
      <c r="A24" s="49" t="s">
        <v>9</v>
      </c>
      <c r="B24" s="49" t="s">
        <v>10</v>
      </c>
      <c r="C24" s="65">
        <f>C25+C27</f>
        <v>23681</v>
      </c>
      <c r="D24" s="65">
        <f>D25+D27</f>
        <v>9654</v>
      </c>
      <c r="E24" s="51">
        <f t="shared" si="0"/>
        <v>40.766859507622144</v>
      </c>
      <c r="F24" s="96"/>
    </row>
    <row r="25" spans="1:6" ht="15.75">
      <c r="A25" s="52" t="s">
        <v>109</v>
      </c>
      <c r="B25" s="52" t="s">
        <v>11</v>
      </c>
      <c r="C25" s="55">
        <f>C26</f>
        <v>5779</v>
      </c>
      <c r="D25" s="55">
        <f>D26</f>
        <v>744</v>
      </c>
      <c r="E25" s="54">
        <f t="shared" si="0"/>
        <v>12.874199688527426</v>
      </c>
      <c r="F25" s="96"/>
    </row>
    <row r="26" spans="1:6" ht="63.75" customHeight="1">
      <c r="A26" s="52" t="s">
        <v>110</v>
      </c>
      <c r="B26" s="52" t="s">
        <v>94</v>
      </c>
      <c r="C26" s="55">
        <v>5779</v>
      </c>
      <c r="D26" s="55">
        <v>744</v>
      </c>
      <c r="E26" s="54">
        <f t="shared" si="0"/>
        <v>12.874199688527426</v>
      </c>
      <c r="F26" s="96"/>
    </row>
    <row r="27" spans="1:6" ht="15.75">
      <c r="A27" s="52" t="s">
        <v>111</v>
      </c>
      <c r="B27" s="52" t="s">
        <v>12</v>
      </c>
      <c r="C27" s="55">
        <f>C28+C30</f>
        <v>17902</v>
      </c>
      <c r="D27" s="55">
        <f>D28+D30</f>
        <v>8910</v>
      </c>
      <c r="E27" s="54">
        <f t="shared" si="0"/>
        <v>49.770975310021228</v>
      </c>
      <c r="F27" s="96"/>
    </row>
    <row r="28" spans="1:6" ht="23.25" customHeight="1">
      <c r="A28" s="52" t="s">
        <v>96</v>
      </c>
      <c r="B28" s="52" t="s">
        <v>95</v>
      </c>
      <c r="C28" s="55">
        <f>C29</f>
        <v>10542</v>
      </c>
      <c r="D28" s="55">
        <f t="shared" ref="D28" si="1">D29</f>
        <v>8329</v>
      </c>
      <c r="E28" s="54">
        <f t="shared" si="0"/>
        <v>79.007778410168854</v>
      </c>
      <c r="F28" s="96"/>
    </row>
    <row r="29" spans="1:6" ht="72" customHeight="1">
      <c r="A29" s="52" t="s">
        <v>97</v>
      </c>
      <c r="B29" s="52" t="s">
        <v>98</v>
      </c>
      <c r="C29" s="55">
        <v>10542</v>
      </c>
      <c r="D29" s="55">
        <v>8329</v>
      </c>
      <c r="E29" s="54">
        <f t="shared" si="0"/>
        <v>79.007778410168854</v>
      </c>
      <c r="F29" s="96"/>
    </row>
    <row r="30" spans="1:6" ht="36.75" customHeight="1">
      <c r="A30" s="52" t="s">
        <v>99</v>
      </c>
      <c r="B30" s="52" t="s">
        <v>100</v>
      </c>
      <c r="C30" s="55">
        <f>C31</f>
        <v>7360</v>
      </c>
      <c r="D30" s="55">
        <f>D31</f>
        <v>581</v>
      </c>
      <c r="E30" s="54">
        <f t="shared" si="0"/>
        <v>7.8940217391304346</v>
      </c>
      <c r="F30" s="96"/>
    </row>
    <row r="31" spans="1:6" ht="69" customHeight="1">
      <c r="A31" s="52" t="s">
        <v>101</v>
      </c>
      <c r="B31" s="52" t="s">
        <v>102</v>
      </c>
      <c r="C31" s="55">
        <v>7360</v>
      </c>
      <c r="D31" s="55">
        <v>581</v>
      </c>
      <c r="E31" s="54">
        <f t="shared" si="0"/>
        <v>7.8940217391304346</v>
      </c>
      <c r="F31" s="96"/>
    </row>
    <row r="32" spans="1:6" ht="65.25" customHeight="1">
      <c r="A32" s="56" t="s">
        <v>172</v>
      </c>
      <c r="B32" s="73" t="s">
        <v>173</v>
      </c>
      <c r="C32" s="55"/>
      <c r="D32" s="55">
        <f>D33</f>
        <v>0</v>
      </c>
      <c r="E32" s="54"/>
      <c r="F32" s="96"/>
    </row>
    <row r="33" spans="1:6" ht="66" customHeight="1">
      <c r="A33" s="57" t="s">
        <v>174</v>
      </c>
      <c r="B33" s="58" t="s">
        <v>175</v>
      </c>
      <c r="C33" s="55"/>
      <c r="D33" s="55"/>
      <c r="E33" s="54"/>
      <c r="F33" s="96"/>
    </row>
    <row r="34" spans="1:6" s="30" customFormat="1" ht="70.5" customHeight="1">
      <c r="A34" s="49" t="s">
        <v>113</v>
      </c>
      <c r="B34" s="49" t="s">
        <v>13</v>
      </c>
      <c r="C34" s="65">
        <f>C35+C42+C40</f>
        <v>2029.5</v>
      </c>
      <c r="D34" s="65">
        <f>D35+D42+D40</f>
        <v>4849.6000000000004</v>
      </c>
      <c r="E34" s="51">
        <f t="shared" si="0"/>
        <v>238.95540773589556</v>
      </c>
      <c r="F34" s="96"/>
    </row>
    <row r="35" spans="1:6" ht="207" customHeight="1">
      <c r="A35" s="52" t="s">
        <v>112</v>
      </c>
      <c r="B35" s="74" t="s">
        <v>25</v>
      </c>
      <c r="C35" s="55">
        <f>C36+C38</f>
        <v>1288</v>
      </c>
      <c r="D35" s="55">
        <f>D36+D38</f>
        <v>4340</v>
      </c>
      <c r="E35" s="54">
        <f t="shared" si="0"/>
        <v>336.95652173913044</v>
      </c>
      <c r="F35" s="96"/>
    </row>
    <row r="36" spans="1:6" ht="166.5" customHeight="1">
      <c r="A36" s="60" t="s">
        <v>114</v>
      </c>
      <c r="B36" s="74" t="s">
        <v>90</v>
      </c>
      <c r="C36" s="55">
        <f>C37</f>
        <v>178</v>
      </c>
      <c r="D36" s="55">
        <f t="shared" ref="D36" si="2">D37</f>
        <v>89</v>
      </c>
      <c r="E36" s="54">
        <f t="shared" si="0"/>
        <v>50</v>
      </c>
      <c r="F36" s="96"/>
    </row>
    <row r="37" spans="1:6" ht="151.5" customHeight="1">
      <c r="A37" s="60" t="s">
        <v>115</v>
      </c>
      <c r="B37" s="75" t="s">
        <v>93</v>
      </c>
      <c r="C37" s="55">
        <v>178</v>
      </c>
      <c r="D37" s="55">
        <v>89</v>
      </c>
      <c r="E37" s="54">
        <f t="shared" si="0"/>
        <v>50</v>
      </c>
      <c r="F37" s="96"/>
    </row>
    <row r="38" spans="1:6" ht="66" customHeight="1">
      <c r="A38" s="52" t="s">
        <v>116</v>
      </c>
      <c r="B38" s="75" t="s">
        <v>91</v>
      </c>
      <c r="C38" s="55">
        <f>C39</f>
        <v>1110</v>
      </c>
      <c r="D38" s="55">
        <f>D39</f>
        <v>4251</v>
      </c>
      <c r="E38" s="54">
        <f t="shared" si="0"/>
        <v>382.97297297297297</v>
      </c>
      <c r="F38" s="96"/>
    </row>
    <row r="39" spans="1:6" ht="57" customHeight="1">
      <c r="A39" s="52" t="s">
        <v>117</v>
      </c>
      <c r="B39" s="52" t="s">
        <v>103</v>
      </c>
      <c r="C39" s="55">
        <v>1110</v>
      </c>
      <c r="D39" s="55">
        <v>4251</v>
      </c>
      <c r="E39" s="54">
        <f t="shared" si="0"/>
        <v>382.97297297297297</v>
      </c>
      <c r="F39" s="96"/>
    </row>
    <row r="40" spans="1:6" ht="65.25" customHeight="1">
      <c r="A40" s="59" t="s">
        <v>138</v>
      </c>
      <c r="B40" s="59" t="s">
        <v>136</v>
      </c>
      <c r="C40" s="55">
        <f>C41</f>
        <v>0.5</v>
      </c>
      <c r="D40" s="55">
        <f>D41</f>
        <v>3</v>
      </c>
      <c r="E40" s="54"/>
      <c r="F40" s="96"/>
    </row>
    <row r="41" spans="1:6" ht="68.25" customHeight="1">
      <c r="A41" s="59" t="s">
        <v>139</v>
      </c>
      <c r="B41" s="59" t="s">
        <v>137</v>
      </c>
      <c r="C41" s="55">
        <v>0.5</v>
      </c>
      <c r="D41" s="55">
        <v>3</v>
      </c>
      <c r="E41" s="54"/>
      <c r="F41" s="96"/>
    </row>
    <row r="42" spans="1:6" ht="135" customHeight="1">
      <c r="A42" s="59" t="s">
        <v>126</v>
      </c>
      <c r="B42" s="76" t="s">
        <v>125</v>
      </c>
      <c r="C42" s="55">
        <f>C43+C44</f>
        <v>741</v>
      </c>
      <c r="D42" s="55">
        <f t="shared" ref="D42" si="3">D43+D44</f>
        <v>506.6</v>
      </c>
      <c r="E42" s="54">
        <f t="shared" ref="E42:E57" si="4">D42/C42*100</f>
        <v>68.367071524966263</v>
      </c>
      <c r="F42" s="96"/>
    </row>
    <row r="43" spans="1:6" ht="124.5" customHeight="1">
      <c r="A43" s="59" t="s">
        <v>128</v>
      </c>
      <c r="B43" s="59" t="s">
        <v>127</v>
      </c>
      <c r="C43" s="55">
        <v>684</v>
      </c>
      <c r="D43" s="55">
        <v>475</v>
      </c>
      <c r="E43" s="51">
        <f t="shared" si="4"/>
        <v>69.444444444444443</v>
      </c>
      <c r="F43" s="96"/>
    </row>
    <row r="44" spans="1:6" ht="164.25" customHeight="1">
      <c r="A44" s="59" t="s">
        <v>167</v>
      </c>
      <c r="B44" s="77" t="s">
        <v>168</v>
      </c>
      <c r="C44" s="55">
        <v>57</v>
      </c>
      <c r="D44" s="55">
        <v>31.6</v>
      </c>
      <c r="E44" s="51">
        <f t="shared" si="4"/>
        <v>55.438596491228076</v>
      </c>
      <c r="F44" s="96"/>
    </row>
    <row r="45" spans="1:6" s="30" customFormat="1" ht="48.75" customHeight="1">
      <c r="A45" s="49" t="s">
        <v>118</v>
      </c>
      <c r="B45" s="49" t="s">
        <v>14</v>
      </c>
      <c r="C45" s="65">
        <f>C49+C46</f>
        <v>376</v>
      </c>
      <c r="D45" s="65">
        <f>D49+D46</f>
        <v>484.29999999999995</v>
      </c>
      <c r="E45" s="51">
        <f t="shared" si="4"/>
        <v>128.80319148936167</v>
      </c>
      <c r="F45" s="96"/>
    </row>
    <row r="46" spans="1:6" s="35" customFormat="1" ht="33" customHeight="1">
      <c r="A46" s="52" t="s">
        <v>142</v>
      </c>
      <c r="B46" s="52" t="s">
        <v>140</v>
      </c>
      <c r="C46" s="55">
        <f>C48</f>
        <v>10</v>
      </c>
      <c r="D46" s="55">
        <f>D48</f>
        <v>8.9</v>
      </c>
      <c r="E46" s="54">
        <f t="shared" si="4"/>
        <v>89</v>
      </c>
      <c r="F46" s="96"/>
    </row>
    <row r="47" spans="1:6" s="35" customFormat="1" ht="33" customHeight="1">
      <c r="A47" s="52" t="s">
        <v>145</v>
      </c>
      <c r="B47" s="52" t="s">
        <v>144</v>
      </c>
      <c r="C47" s="55">
        <f>C48</f>
        <v>10</v>
      </c>
      <c r="D47" s="55">
        <f>D48</f>
        <v>8.9</v>
      </c>
      <c r="E47" s="54">
        <f t="shared" si="4"/>
        <v>89</v>
      </c>
      <c r="F47" s="96"/>
    </row>
    <row r="48" spans="1:6" s="35" customFormat="1" ht="69" customHeight="1">
      <c r="A48" s="52" t="s">
        <v>143</v>
      </c>
      <c r="B48" s="52" t="s">
        <v>141</v>
      </c>
      <c r="C48" s="55">
        <v>10</v>
      </c>
      <c r="D48" s="55">
        <v>8.9</v>
      </c>
      <c r="E48" s="54">
        <f t="shared" si="4"/>
        <v>89</v>
      </c>
      <c r="F48" s="96"/>
    </row>
    <row r="49" spans="1:6" ht="31.5" customHeight="1">
      <c r="A49" s="52" t="s">
        <v>119</v>
      </c>
      <c r="B49" s="52" t="s">
        <v>26</v>
      </c>
      <c r="C49" s="55">
        <f>C52+C50</f>
        <v>366</v>
      </c>
      <c r="D49" s="55">
        <f>D52+D50</f>
        <v>475.4</v>
      </c>
      <c r="E49" s="54">
        <f t="shared" si="4"/>
        <v>129.89071038251365</v>
      </c>
      <c r="F49" s="96"/>
    </row>
    <row r="50" spans="1:6" ht="71.25" customHeight="1">
      <c r="A50" s="59" t="s">
        <v>131</v>
      </c>
      <c r="B50" s="59" t="s">
        <v>129</v>
      </c>
      <c r="C50" s="55">
        <f>C51</f>
        <v>366</v>
      </c>
      <c r="D50" s="55">
        <f>D51</f>
        <v>383.4</v>
      </c>
      <c r="E50" s="54">
        <f t="shared" si="4"/>
        <v>104.75409836065572</v>
      </c>
      <c r="F50" s="96"/>
    </row>
    <row r="51" spans="1:6" ht="85.5" customHeight="1">
      <c r="A51" s="59" t="s">
        <v>132</v>
      </c>
      <c r="B51" s="59" t="s">
        <v>130</v>
      </c>
      <c r="C51" s="55">
        <v>366</v>
      </c>
      <c r="D51" s="55">
        <v>383.4</v>
      </c>
      <c r="E51" s="54">
        <f t="shared" si="4"/>
        <v>104.75409836065572</v>
      </c>
      <c r="F51" s="96"/>
    </row>
    <row r="52" spans="1:6" ht="61.5" customHeight="1">
      <c r="A52" s="52" t="s">
        <v>120</v>
      </c>
      <c r="B52" s="52" t="s">
        <v>27</v>
      </c>
      <c r="C52" s="55">
        <f t="shared" ref="C52:D52" si="5">C53</f>
        <v>0</v>
      </c>
      <c r="D52" s="55">
        <f t="shared" si="5"/>
        <v>92</v>
      </c>
      <c r="E52" s="51"/>
      <c r="F52" s="96"/>
    </row>
    <row r="53" spans="1:6" ht="67.5" customHeight="1">
      <c r="A53" s="52" t="s">
        <v>121</v>
      </c>
      <c r="B53" s="52" t="s">
        <v>104</v>
      </c>
      <c r="C53" s="55"/>
      <c r="D53" s="55">
        <v>92</v>
      </c>
      <c r="E53" s="51"/>
      <c r="F53" s="96"/>
    </row>
    <row r="54" spans="1:6" ht="67.5" customHeight="1">
      <c r="A54" s="78" t="s">
        <v>179</v>
      </c>
      <c r="B54" s="79" t="s">
        <v>180</v>
      </c>
      <c r="C54" s="65">
        <f>C55+C57+C59</f>
        <v>1942</v>
      </c>
      <c r="D54" s="65">
        <f>D55+D57+D59</f>
        <v>1178</v>
      </c>
      <c r="E54" s="51">
        <f t="shared" si="4"/>
        <v>60.659114315139028</v>
      </c>
      <c r="F54" s="96"/>
    </row>
    <row r="55" spans="1:6" ht="67.5" customHeight="1">
      <c r="A55" s="63" t="s">
        <v>181</v>
      </c>
      <c r="B55" s="77" t="s">
        <v>183</v>
      </c>
      <c r="C55" s="66">
        <f>C56</f>
        <v>1942</v>
      </c>
      <c r="D55" s="66">
        <f t="shared" ref="D55" si="6">D56</f>
        <v>1169</v>
      </c>
      <c r="E55" s="54">
        <f t="shared" si="4"/>
        <v>60.195674562306898</v>
      </c>
      <c r="F55" s="96"/>
    </row>
    <row r="56" spans="1:6" ht="67.5" customHeight="1">
      <c r="A56" s="64" t="s">
        <v>187</v>
      </c>
      <c r="B56" s="77" t="s">
        <v>184</v>
      </c>
      <c r="C56" s="67">
        <v>1942</v>
      </c>
      <c r="D56" s="55">
        <v>1169</v>
      </c>
      <c r="E56" s="54">
        <f t="shared" si="4"/>
        <v>60.195674562306898</v>
      </c>
      <c r="F56" s="96"/>
    </row>
    <row r="57" spans="1:6" ht="67.5" customHeight="1">
      <c r="A57" s="63" t="s">
        <v>182</v>
      </c>
      <c r="B57" s="80" t="s">
        <v>188</v>
      </c>
      <c r="C57" s="66">
        <f>C58</f>
        <v>0</v>
      </c>
      <c r="D57" s="66">
        <f t="shared" ref="D57" si="7">D58</f>
        <v>9</v>
      </c>
      <c r="E57" s="54" t="e">
        <f t="shared" si="4"/>
        <v>#DIV/0!</v>
      </c>
      <c r="F57" s="96"/>
    </row>
    <row r="58" spans="1:6" ht="67.5" customHeight="1">
      <c r="A58" s="64" t="s">
        <v>186</v>
      </c>
      <c r="B58" s="77" t="s">
        <v>185</v>
      </c>
      <c r="C58" s="66"/>
      <c r="D58" s="55">
        <v>9</v>
      </c>
      <c r="E58" s="54"/>
      <c r="F58" s="96"/>
    </row>
    <row r="59" spans="1:6" ht="67.5" customHeight="1">
      <c r="A59" s="81" t="s">
        <v>190</v>
      </c>
      <c r="B59" s="81" t="s">
        <v>189</v>
      </c>
      <c r="C59" s="66"/>
      <c r="D59" s="55"/>
      <c r="E59" s="54"/>
      <c r="F59" s="96"/>
    </row>
    <row r="60" spans="1:6" ht="40.5" customHeight="1">
      <c r="A60" s="49" t="s">
        <v>122</v>
      </c>
      <c r="B60" s="82" t="s">
        <v>85</v>
      </c>
      <c r="C60" s="65">
        <f>C61+C62</f>
        <v>9</v>
      </c>
      <c r="D60" s="65">
        <f>D61+D62+D63</f>
        <v>27</v>
      </c>
      <c r="E60" s="65">
        <f t="shared" ref="E60" si="8">E61+E62</f>
        <v>466.66666666666669</v>
      </c>
      <c r="F60" s="96"/>
    </row>
    <row r="61" spans="1:6" ht="76.5" customHeight="1">
      <c r="A61" s="58" t="s">
        <v>163</v>
      </c>
      <c r="B61" s="58" t="s">
        <v>162</v>
      </c>
      <c r="C61" s="55">
        <v>6</v>
      </c>
      <c r="D61" s="55"/>
      <c r="E61" s="54">
        <f t="shared" ref="E61:E76" si="9">D61/C61*100</f>
        <v>0</v>
      </c>
      <c r="F61" s="96"/>
    </row>
    <row r="62" spans="1:6" ht="117.75" customHeight="1">
      <c r="A62" s="58" t="s">
        <v>164</v>
      </c>
      <c r="B62" s="58" t="s">
        <v>165</v>
      </c>
      <c r="C62" s="55">
        <v>3</v>
      </c>
      <c r="D62" s="55">
        <v>14</v>
      </c>
      <c r="E62" s="54">
        <f t="shared" si="9"/>
        <v>466.66666666666669</v>
      </c>
      <c r="F62" s="96"/>
    </row>
    <row r="63" spans="1:6" ht="117.75" customHeight="1">
      <c r="A63" s="58" t="s">
        <v>191</v>
      </c>
      <c r="B63" s="55" t="s">
        <v>192</v>
      </c>
      <c r="C63" s="55"/>
      <c r="D63" s="83">
        <v>13</v>
      </c>
      <c r="E63" s="54"/>
      <c r="F63" s="96"/>
    </row>
    <row r="64" spans="1:6" ht="24.75" customHeight="1">
      <c r="A64" s="61" t="s">
        <v>123</v>
      </c>
      <c r="B64" s="49" t="s">
        <v>92</v>
      </c>
      <c r="C64" s="50">
        <f>C65</f>
        <v>32236.9</v>
      </c>
      <c r="D64" s="50">
        <f>D65</f>
        <v>16857</v>
      </c>
      <c r="E64" s="51">
        <f t="shared" si="9"/>
        <v>52.291008130434378</v>
      </c>
    </row>
    <row r="65" spans="1:5" ht="85.5" customHeight="1">
      <c r="A65" s="61" t="s">
        <v>124</v>
      </c>
      <c r="B65" s="49" t="s">
        <v>15</v>
      </c>
      <c r="C65" s="50">
        <f>C66+C69+C72</f>
        <v>32236.9</v>
      </c>
      <c r="D65" s="50">
        <f>D66+D69+D72</f>
        <v>16857</v>
      </c>
      <c r="E65" s="51">
        <f t="shared" si="9"/>
        <v>52.291008130434378</v>
      </c>
    </row>
    <row r="66" spans="1:5" ht="57.75" customHeight="1">
      <c r="A66" s="52" t="s">
        <v>153</v>
      </c>
      <c r="B66" s="52" t="s">
        <v>16</v>
      </c>
      <c r="C66" s="53">
        <f t="shared" ref="C66:D67" si="10">C67</f>
        <v>438</v>
      </c>
      <c r="D66" s="53">
        <f t="shared" si="10"/>
        <v>219</v>
      </c>
      <c r="E66" s="51">
        <f t="shared" si="9"/>
        <v>50</v>
      </c>
    </row>
    <row r="67" spans="1:5" ht="31.5">
      <c r="A67" s="52" t="s">
        <v>152</v>
      </c>
      <c r="B67" s="52" t="s">
        <v>17</v>
      </c>
      <c r="C67" s="53">
        <f t="shared" si="10"/>
        <v>438</v>
      </c>
      <c r="D67" s="53">
        <f t="shared" si="10"/>
        <v>219</v>
      </c>
      <c r="E67" s="51">
        <f t="shared" si="9"/>
        <v>50</v>
      </c>
    </row>
    <row r="68" spans="1:5" ht="31.5">
      <c r="A68" s="52" t="s">
        <v>166</v>
      </c>
      <c r="B68" s="52" t="s">
        <v>28</v>
      </c>
      <c r="C68" s="53">
        <v>438</v>
      </c>
      <c r="D68" s="53">
        <v>219</v>
      </c>
      <c r="E68" s="51">
        <f t="shared" si="9"/>
        <v>50</v>
      </c>
    </row>
    <row r="69" spans="1:5" ht="47.25">
      <c r="A69" s="52" t="s">
        <v>155</v>
      </c>
      <c r="B69" s="52" t="s">
        <v>18</v>
      </c>
      <c r="C69" s="53">
        <f t="shared" ref="C69:D70" si="11">C70</f>
        <v>1846</v>
      </c>
      <c r="D69" s="53">
        <f t="shared" si="11"/>
        <v>1039.2</v>
      </c>
      <c r="E69" s="54">
        <f t="shared" si="9"/>
        <v>56.294691224268689</v>
      </c>
    </row>
    <row r="70" spans="1:5" ht="65.25" customHeight="1">
      <c r="A70" s="52" t="s">
        <v>156</v>
      </c>
      <c r="B70" s="52" t="s">
        <v>29</v>
      </c>
      <c r="C70" s="53">
        <f t="shared" si="11"/>
        <v>1846</v>
      </c>
      <c r="D70" s="53">
        <f t="shared" si="11"/>
        <v>1039.2</v>
      </c>
      <c r="E70" s="54">
        <f t="shared" si="9"/>
        <v>56.294691224268689</v>
      </c>
    </row>
    <row r="71" spans="1:5" ht="67.5" customHeight="1">
      <c r="A71" s="52" t="s">
        <v>154</v>
      </c>
      <c r="B71" s="52" t="s">
        <v>30</v>
      </c>
      <c r="C71" s="53">
        <v>1846</v>
      </c>
      <c r="D71" s="53">
        <v>1039.2</v>
      </c>
      <c r="E71" s="54">
        <f t="shared" si="9"/>
        <v>56.294691224268689</v>
      </c>
    </row>
    <row r="72" spans="1:5" ht="42" customHeight="1">
      <c r="A72" s="52" t="s">
        <v>157</v>
      </c>
      <c r="B72" s="52" t="s">
        <v>19</v>
      </c>
      <c r="C72" s="53">
        <f>C73+C75</f>
        <v>29952.9</v>
      </c>
      <c r="D72" s="53">
        <f>D73+D75</f>
        <v>15598.8</v>
      </c>
      <c r="E72" s="54">
        <f t="shared" si="9"/>
        <v>52.077762086475765</v>
      </c>
    </row>
    <row r="73" spans="1:5" ht="96.75" customHeight="1">
      <c r="A73" s="59" t="s">
        <v>158</v>
      </c>
      <c r="B73" s="59" t="s">
        <v>133</v>
      </c>
      <c r="C73" s="53">
        <f>C74</f>
        <v>1385</v>
      </c>
      <c r="D73" s="53">
        <f>D74</f>
        <v>848</v>
      </c>
      <c r="E73" s="51">
        <f t="shared" si="9"/>
        <v>61.227436823104696</v>
      </c>
    </row>
    <row r="74" spans="1:5" ht="111" customHeight="1">
      <c r="A74" s="59" t="s">
        <v>159</v>
      </c>
      <c r="B74" s="59" t="s">
        <v>134</v>
      </c>
      <c r="C74" s="53">
        <v>1385</v>
      </c>
      <c r="D74" s="53">
        <v>848</v>
      </c>
      <c r="E74" s="54">
        <f t="shared" si="9"/>
        <v>61.227436823104696</v>
      </c>
    </row>
    <row r="75" spans="1:5" ht="49.5" customHeight="1">
      <c r="A75" s="52" t="s">
        <v>160</v>
      </c>
      <c r="B75" s="52" t="s">
        <v>105</v>
      </c>
      <c r="C75" s="53">
        <v>28567.9</v>
      </c>
      <c r="D75" s="53">
        <v>14750.8</v>
      </c>
      <c r="E75" s="54">
        <f t="shared" si="9"/>
        <v>51.634176820837361</v>
      </c>
    </row>
    <row r="76" spans="1:5" ht="35.25" customHeight="1">
      <c r="A76" s="62"/>
      <c r="B76" s="49" t="s">
        <v>89</v>
      </c>
      <c r="C76" s="50">
        <f>C8+C64</f>
        <v>80125.399999999994</v>
      </c>
      <c r="D76" s="50">
        <f>D8+D64</f>
        <v>42651.399999999994</v>
      </c>
      <c r="E76" s="51">
        <f t="shared" si="9"/>
        <v>53.230810704221135</v>
      </c>
    </row>
  </sheetData>
  <autoFilter ref="A7:E76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9" t="s">
        <v>149</v>
      </c>
      <c r="D1" s="89"/>
      <c r="E1" s="22"/>
      <c r="F1" s="22"/>
    </row>
    <row r="2" spans="1:6" ht="15.75">
      <c r="A2" s="90" t="s">
        <v>83</v>
      </c>
      <c r="B2" s="90"/>
      <c r="C2" s="90"/>
      <c r="D2" s="90"/>
      <c r="E2" s="90"/>
      <c r="F2" s="90"/>
    </row>
    <row r="3" spans="1:6" ht="15.75">
      <c r="A3" s="91" t="s">
        <v>84</v>
      </c>
      <c r="B3" s="91"/>
      <c r="C3" s="91"/>
      <c r="D3" s="91"/>
      <c r="E3" s="23"/>
      <c r="F3" s="23"/>
    </row>
    <row r="4" spans="1:6" ht="15.75">
      <c r="A4" s="91" t="s">
        <v>218</v>
      </c>
      <c r="B4" s="91"/>
      <c r="C4" s="91"/>
      <c r="D4" s="91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92" t="s">
        <v>72</v>
      </c>
      <c r="B6" s="94" t="s">
        <v>73</v>
      </c>
      <c r="C6" s="24" t="s">
        <v>74</v>
      </c>
      <c r="D6" s="24" t="s">
        <v>75</v>
      </c>
      <c r="E6" s="23"/>
      <c r="F6" s="23"/>
    </row>
    <row r="7" spans="1:6" ht="15.75">
      <c r="A7" s="93"/>
      <c r="B7" s="94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-9697.6000000000058</v>
      </c>
      <c r="D8" s="31">
        <f>-(D9+D10)</f>
        <v>-3569.7000000000116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1'!C76</f>
        <v>-80125.399999999994</v>
      </c>
      <c r="D9" s="32">
        <f>-'Приложение 1'!D76</f>
        <v>-42651.399999999994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89823</v>
      </c>
      <c r="D10" s="32">
        <f>'Приложение 2'!E37</f>
        <v>46221.100000000006</v>
      </c>
      <c r="E10" s="23"/>
      <c r="F10" s="23"/>
    </row>
    <row r="11" spans="1:6" ht="52.5" customHeight="1">
      <c r="A11" s="28"/>
      <c r="B11" s="29" t="s">
        <v>82</v>
      </c>
      <c r="C11" s="31">
        <f>-C8</f>
        <v>9697.6000000000058</v>
      </c>
      <c r="D11" s="31">
        <f>-D8</f>
        <v>3569.7000000000116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37" sqref="E37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85546875" customWidth="1"/>
  </cols>
  <sheetData>
    <row r="1" spans="1:6">
      <c r="E1" s="38" t="s">
        <v>31</v>
      </c>
    </row>
    <row r="2" spans="1:6" ht="14.25" customHeight="1">
      <c r="A2" s="95" t="s">
        <v>71</v>
      </c>
      <c r="B2" s="95"/>
      <c r="C2" s="95"/>
      <c r="D2" s="95"/>
      <c r="E2" s="95"/>
      <c r="F2" s="95"/>
    </row>
    <row r="3" spans="1:6" ht="19.5" customHeight="1">
      <c r="A3" s="95" t="s">
        <v>217</v>
      </c>
      <c r="B3" s="95"/>
      <c r="C3" s="95"/>
      <c r="D3" s="95"/>
      <c r="E3" s="9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31647.200000000001</v>
      </c>
      <c r="E7" s="12">
        <f t="shared" ref="E7" si="0">E9+E13+E10+E8+E12</f>
        <v>16154.5</v>
      </c>
      <c r="F7" s="34">
        <f t="shared" ref="F7:F34" si="1">E7/D7*100</f>
        <v>51.045590131196441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1483.7</v>
      </c>
      <c r="F8" s="33">
        <f t="shared" si="1"/>
        <v>53.601878612716767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21705.9</v>
      </c>
      <c r="E9" s="46">
        <v>12435.4</v>
      </c>
      <c r="F9" s="33">
        <f t="shared" si="1"/>
        <v>57.29041412703458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>
        <v>21</v>
      </c>
      <c r="F10" s="33">
        <f t="shared" si="1"/>
        <v>100</v>
      </c>
    </row>
    <row r="11" spans="1:6" ht="36.75" customHeight="1">
      <c r="A11" s="84" t="s">
        <v>209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5579.3</v>
      </c>
      <c r="E13" s="46">
        <v>2214.4</v>
      </c>
      <c r="F13" s="33">
        <f t="shared" si="1"/>
        <v>39.689566791532989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1419.6</v>
      </c>
      <c r="F14" s="34">
        <f t="shared" si="1"/>
        <v>53.126754238239585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1419.6</v>
      </c>
      <c r="F15" s="34">
        <f t="shared" si="1"/>
        <v>53.126754238239585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3005.5</v>
      </c>
      <c r="E16" s="36">
        <f t="shared" si="3"/>
        <v>1423.4</v>
      </c>
      <c r="F16" s="34">
        <f t="shared" si="1"/>
        <v>47.359840292796541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2464.5</v>
      </c>
      <c r="E17" s="43">
        <v>882.4</v>
      </c>
      <c r="F17" s="42">
        <f t="shared" si="1"/>
        <v>35.804422803814163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>
        <v>541</v>
      </c>
      <c r="F18" s="33">
        <f t="shared" si="1"/>
        <v>100</v>
      </c>
    </row>
    <row r="19" spans="1:6" ht="15.75">
      <c r="A19" s="10" t="s">
        <v>50</v>
      </c>
      <c r="B19" s="11" t="s">
        <v>41</v>
      </c>
      <c r="C19" s="11"/>
      <c r="D19" s="12">
        <f>D21+D22+D20</f>
        <v>22257.4</v>
      </c>
      <c r="E19" s="12">
        <f>E21+E22+E20</f>
        <v>9338.2000000000007</v>
      </c>
      <c r="F19" s="34">
        <f t="shared" si="1"/>
        <v>41.955484468087015</v>
      </c>
    </row>
    <row r="20" spans="1:6" ht="15.75">
      <c r="A20" s="13" t="s">
        <v>146</v>
      </c>
      <c r="B20" s="9" t="s">
        <v>41</v>
      </c>
      <c r="C20" s="9" t="s">
        <v>37</v>
      </c>
      <c r="D20" s="14">
        <v>3731</v>
      </c>
      <c r="E20" s="14">
        <v>2445.3000000000002</v>
      </c>
      <c r="F20" s="33">
        <f t="shared" si="1"/>
        <v>65.540069686411158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18516.400000000001</v>
      </c>
      <c r="E21" s="14">
        <v>6883</v>
      </c>
      <c r="F21" s="33">
        <f t="shared" si="1"/>
        <v>37.172452528569266</v>
      </c>
    </row>
    <row r="22" spans="1:6" ht="15.75">
      <c r="A22" s="13" t="s">
        <v>53</v>
      </c>
      <c r="B22" s="9" t="s">
        <v>41</v>
      </c>
      <c r="C22" s="9" t="s">
        <v>54</v>
      </c>
      <c r="D22" s="14">
        <v>10</v>
      </c>
      <c r="E22" s="14">
        <v>9.9</v>
      </c>
      <c r="F22" s="33">
        <f t="shared" si="1"/>
        <v>99</v>
      </c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24291.8</v>
      </c>
      <c r="E23" s="36">
        <f>E24+E26+E25</f>
        <v>13616.400000000001</v>
      </c>
      <c r="F23" s="34">
        <f t="shared" si="1"/>
        <v>56.053483068360521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551</v>
      </c>
      <c r="E24" s="14">
        <v>277.7</v>
      </c>
      <c r="F24" s="33">
        <f t="shared" si="1"/>
        <v>50.399274047186928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550</v>
      </c>
      <c r="E25" s="14">
        <v>550</v>
      </c>
      <c r="F25" s="33">
        <f t="shared" si="1"/>
        <v>100</v>
      </c>
    </row>
    <row r="26" spans="1:6" ht="15.75">
      <c r="A26" s="13" t="s">
        <v>58</v>
      </c>
      <c r="B26" s="9" t="s">
        <v>56</v>
      </c>
      <c r="C26" s="9" t="s">
        <v>39</v>
      </c>
      <c r="D26" s="14">
        <v>23190.799999999999</v>
      </c>
      <c r="E26" s="14">
        <v>12788.7</v>
      </c>
      <c r="F26" s="33">
        <f t="shared" si="1"/>
        <v>55.145574969384413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165</v>
      </c>
      <c r="F27" s="34">
        <f t="shared" si="1"/>
        <v>91.666666666666657</v>
      </c>
    </row>
    <row r="28" spans="1:6" ht="31.5">
      <c r="A28" s="68" t="s">
        <v>193</v>
      </c>
      <c r="B28" s="9" t="s">
        <v>42</v>
      </c>
      <c r="C28" s="9" t="s">
        <v>56</v>
      </c>
      <c r="D28" s="69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>
        <v>165</v>
      </c>
      <c r="F29" s="33">
        <f t="shared" si="1"/>
        <v>100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1700</v>
      </c>
      <c r="F30" s="34">
        <f t="shared" si="1"/>
        <v>71.972904318374262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>
        <v>1700</v>
      </c>
      <c r="F31" s="33">
        <f t="shared" si="1"/>
        <v>71.972904318374262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378</v>
      </c>
      <c r="E32" s="36">
        <f t="shared" si="5"/>
        <v>259</v>
      </c>
      <c r="F32" s="33">
        <f t="shared" si="1"/>
        <v>68.518518518518519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126</v>
      </c>
      <c r="F33" s="33">
        <f t="shared" si="1"/>
        <v>51.428571428571423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>
        <v>133</v>
      </c>
      <c r="E34" s="14">
        <v>133</v>
      </c>
      <c r="F34" s="33">
        <f t="shared" si="1"/>
        <v>100</v>
      </c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2145</v>
      </c>
      <c r="F35" s="34">
        <f>E35/D35*100</f>
        <v>70.815450643776828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>
        <v>2145</v>
      </c>
      <c r="F36" s="33">
        <f>E36/D36*100</f>
        <v>70.815450643776828</v>
      </c>
    </row>
    <row r="37" spans="1:6" ht="15.75">
      <c r="A37" s="16" t="s">
        <v>67</v>
      </c>
      <c r="B37" s="11"/>
      <c r="C37" s="11"/>
      <c r="D37" s="36">
        <f>D7+D14+D16+D19+D23+D27+D30+D32+D35</f>
        <v>89823</v>
      </c>
      <c r="E37" s="36">
        <f>E7+E14+E16+E19+E23+E27+E30+E32+E35</f>
        <v>46221.100000000006</v>
      </c>
      <c r="F37" s="34">
        <f>E37/D37*100</f>
        <v>51.457978468766363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2025-07-23T08:59:23Z</cp:lastPrinted>
  <dcterms:created xsi:type="dcterms:W3CDTF">2013-03-26T03:35:17Z</dcterms:created>
  <dcterms:modified xsi:type="dcterms:W3CDTF">2025-08-01T08:57:56Z</dcterms:modified>
</cp:coreProperties>
</file>