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  <sheet name="Лист3" sheetId="6" r:id="rId4"/>
  </sheets>
  <calcPr calcId="144525"/>
</workbook>
</file>

<file path=xl/calcChain.xml><?xml version="1.0" encoding="utf-8"?>
<calcChain xmlns="http://schemas.openxmlformats.org/spreadsheetml/2006/main">
  <c r="D22" i="3" l="1"/>
  <c r="E22" i="3"/>
  <c r="C49" i="1"/>
  <c r="D49" i="1"/>
  <c r="D51" i="1"/>
  <c r="D64" i="1" l="1"/>
  <c r="C64" i="1"/>
  <c r="E68" i="1" l="1"/>
  <c r="D30" i="3" l="1"/>
  <c r="E30" i="3"/>
  <c r="F32" i="3"/>
  <c r="D22" i="1"/>
  <c r="C22" i="1"/>
  <c r="C51" i="1"/>
  <c r="C24" i="1"/>
  <c r="E14" i="1"/>
  <c r="D10" i="1"/>
  <c r="C10" i="1"/>
  <c r="E10" i="1" l="1"/>
  <c r="D7" i="3" l="1"/>
  <c r="E7" i="3"/>
  <c r="F14" i="3"/>
  <c r="D15" i="3"/>
  <c r="E15" i="3"/>
  <c r="F11" i="3"/>
  <c r="E39" i="1"/>
  <c r="D37" i="1"/>
  <c r="C37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2" i="1"/>
  <c r="E53" i="1"/>
  <c r="E51" i="1" l="1"/>
  <c r="D31" i="1"/>
  <c r="D16" i="1"/>
  <c r="E28" i="1" l="1"/>
  <c r="C47" i="1" l="1"/>
  <c r="D47" i="1"/>
  <c r="D67" i="1" l="1"/>
  <c r="C67" i="1"/>
  <c r="E67" i="1" l="1"/>
  <c r="C31" i="1"/>
  <c r="D15" i="1" l="1"/>
  <c r="I118" i="6" l="1"/>
  <c r="G118" i="6"/>
  <c r="G204" i="6"/>
  <c r="G203" i="6" s="1"/>
  <c r="G202" i="6" s="1"/>
  <c r="G209" i="6"/>
  <c r="G208" i="6" s="1"/>
  <c r="G206" i="6"/>
  <c r="G205" i="6" s="1"/>
  <c r="G115" i="6"/>
  <c r="G114" i="6"/>
  <c r="G112" i="6"/>
  <c r="G111" i="6"/>
  <c r="G108" i="6"/>
  <c r="G109" i="6"/>
  <c r="H188" i="6"/>
  <c r="I188" i="6"/>
  <c r="G188" i="6"/>
  <c r="I133" i="6"/>
  <c r="H133" i="6"/>
  <c r="I204" i="6"/>
  <c r="H204" i="6"/>
  <c r="I206" i="6"/>
  <c r="I205" i="6" s="1"/>
  <c r="I209" i="6"/>
  <c r="I208" i="6" s="1"/>
  <c r="I212" i="6"/>
  <c r="I211" i="6" s="1"/>
  <c r="I215" i="6"/>
  <c r="I214" i="6" s="1"/>
  <c r="H211" i="6"/>
  <c r="H215" i="6"/>
  <c r="H214" i="6" s="1"/>
  <c r="H212" i="6"/>
  <c r="H209" i="6"/>
  <c r="H208" i="6"/>
  <c r="H206" i="6"/>
  <c r="H205" i="6"/>
  <c r="I197" i="6"/>
  <c r="I196" i="6" s="1"/>
  <c r="I195" i="6" s="1"/>
  <c r="H197" i="6"/>
  <c r="H196" i="6" s="1"/>
  <c r="H195" i="6" s="1"/>
  <c r="I200" i="6"/>
  <c r="I199" i="6" s="1"/>
  <c r="H200" i="6"/>
  <c r="H199" i="6" s="1"/>
  <c r="G186" i="6"/>
  <c r="G185" i="6" s="1"/>
  <c r="G183" i="6"/>
  <c r="G182" i="6" s="1"/>
  <c r="H183" i="6"/>
  <c r="H182" i="6" s="1"/>
  <c r="I183" i="6"/>
  <c r="I182" i="6" s="1"/>
  <c r="H186" i="6"/>
  <c r="H185" i="6" s="1"/>
  <c r="I186" i="6"/>
  <c r="I185" i="6" s="1"/>
  <c r="G171" i="6"/>
  <c r="G170" i="6" s="1"/>
  <c r="G168" i="6"/>
  <c r="G167" i="6" s="1"/>
  <c r="I168" i="6"/>
  <c r="I167" i="6" s="1"/>
  <c r="I171" i="6"/>
  <c r="I170" i="6" s="1"/>
  <c r="H171" i="6"/>
  <c r="H170" i="6" s="1"/>
  <c r="H168" i="6"/>
  <c r="H167" i="6" s="1"/>
  <c r="H131" i="6"/>
  <c r="H130" i="6" s="1"/>
  <c r="I131" i="6"/>
  <c r="I130" i="6" s="1"/>
  <c r="G131" i="6"/>
  <c r="G130" i="6" s="1"/>
  <c r="H123" i="6"/>
  <c r="H122" i="6" s="1"/>
  <c r="I123" i="6"/>
  <c r="I122" i="6" s="1"/>
  <c r="G123" i="6"/>
  <c r="G122" i="6" s="1"/>
  <c r="I104" i="6"/>
  <c r="I103" i="6" s="1"/>
  <c r="H104" i="6"/>
  <c r="H103" i="6" s="1"/>
  <c r="G107" i="6" l="1"/>
  <c r="H181" i="6"/>
  <c r="I194" i="6"/>
  <c r="H194" i="6"/>
  <c r="G181" i="6"/>
  <c r="I181" i="6"/>
  <c r="H166" i="6"/>
  <c r="G166" i="6"/>
  <c r="I166" i="6"/>
  <c r="I83" i="6"/>
  <c r="I81" i="6"/>
  <c r="H81" i="6"/>
  <c r="G81" i="6"/>
  <c r="H83" i="6"/>
  <c r="G83" i="6"/>
  <c r="H34" i="6"/>
  <c r="H33" i="6" s="1"/>
  <c r="H32" i="6" s="1"/>
  <c r="I34" i="6"/>
  <c r="I33" i="6" s="1"/>
  <c r="I32" i="6" s="1"/>
  <c r="G34" i="6"/>
  <c r="G33" i="6" s="1"/>
  <c r="G32" i="6" s="1"/>
  <c r="I48" i="6"/>
  <c r="H48" i="6"/>
  <c r="I72" i="6"/>
  <c r="I71" i="6" s="1"/>
  <c r="I63" i="6"/>
  <c r="I62" i="6" s="1"/>
  <c r="H63" i="6"/>
  <c r="H62" i="6" s="1"/>
  <c r="I60" i="6"/>
  <c r="I59" i="6" s="1"/>
  <c r="H60" i="6"/>
  <c r="H59" i="6" s="1"/>
  <c r="G80" i="6" l="1"/>
  <c r="H80" i="6"/>
  <c r="I80" i="6"/>
  <c r="G13" i="6"/>
  <c r="G12" i="6" s="1"/>
  <c r="G11" i="6" s="1"/>
  <c r="G10" i="6" s="1"/>
  <c r="H13" i="6"/>
  <c r="H12" i="6" s="1"/>
  <c r="H11" i="6" s="1"/>
  <c r="H10" i="6" s="1"/>
  <c r="I13" i="6"/>
  <c r="I12" i="6" s="1"/>
  <c r="I11" i="6" s="1"/>
  <c r="I10" i="6" s="1"/>
  <c r="G18" i="6"/>
  <c r="H18" i="6"/>
  <c r="I18" i="6"/>
  <c r="G20" i="6"/>
  <c r="H20" i="6"/>
  <c r="I20" i="6"/>
  <c r="G22" i="6"/>
  <c r="H22" i="6"/>
  <c r="I22" i="6"/>
  <c r="G26" i="6"/>
  <c r="G25" i="6" s="1"/>
  <c r="G24" i="6" s="1"/>
  <c r="H26" i="6"/>
  <c r="H25" i="6" s="1"/>
  <c r="H24" i="6" s="1"/>
  <c r="I26" i="6"/>
  <c r="I25" i="6" s="1"/>
  <c r="I24" i="6" s="1"/>
  <c r="G29" i="6"/>
  <c r="G28" i="6" s="1"/>
  <c r="H29" i="6"/>
  <c r="H28" i="6" s="1"/>
  <c r="I29" i="6"/>
  <c r="I28" i="6" s="1"/>
  <c r="G31" i="6"/>
  <c r="H31" i="6"/>
  <c r="I31" i="6"/>
  <c r="G39" i="6"/>
  <c r="G38" i="6" s="1"/>
  <c r="H39" i="6"/>
  <c r="H38" i="6" s="1"/>
  <c r="I39" i="6"/>
  <c r="I38" i="6" s="1"/>
  <c r="G42" i="6"/>
  <c r="G41" i="6" s="1"/>
  <c r="H42" i="6"/>
  <c r="H41" i="6" s="1"/>
  <c r="I42" i="6"/>
  <c r="I41" i="6" s="1"/>
  <c r="G46" i="6"/>
  <c r="G45" i="6" s="1"/>
  <c r="H46" i="6"/>
  <c r="H45" i="6" s="1"/>
  <c r="I46" i="6"/>
  <c r="I45" i="6" s="1"/>
  <c r="G51" i="6"/>
  <c r="G50" i="6" s="1"/>
  <c r="H51" i="6"/>
  <c r="H50" i="6" s="1"/>
  <c r="I51" i="6"/>
  <c r="I50" i="6" s="1"/>
  <c r="G54" i="6"/>
  <c r="G53" i="6" s="1"/>
  <c r="H54" i="6"/>
  <c r="H53" i="6" s="1"/>
  <c r="I54" i="6"/>
  <c r="I53" i="6" s="1"/>
  <c r="G57" i="6"/>
  <c r="G56" i="6" s="1"/>
  <c r="H57" i="6"/>
  <c r="H56" i="6" s="1"/>
  <c r="I57" i="6"/>
  <c r="I56" i="6" s="1"/>
  <c r="G67" i="6"/>
  <c r="G66" i="6" s="1"/>
  <c r="G65" i="6" s="1"/>
  <c r="H67" i="6"/>
  <c r="I67" i="6"/>
  <c r="G69" i="6"/>
  <c r="H69" i="6"/>
  <c r="I69" i="6"/>
  <c r="G72" i="6"/>
  <c r="G71" i="6" s="1"/>
  <c r="H72" i="6"/>
  <c r="H71" i="6" s="1"/>
  <c r="G78" i="6"/>
  <c r="G77" i="6" s="1"/>
  <c r="H78" i="6"/>
  <c r="H77" i="6" s="1"/>
  <c r="I78" i="6"/>
  <c r="I77" i="6" s="1"/>
  <c r="G88" i="6"/>
  <c r="G87" i="6" s="1"/>
  <c r="G86" i="6" s="1"/>
  <c r="H88" i="6"/>
  <c r="H87" i="6" s="1"/>
  <c r="H86" i="6" s="1"/>
  <c r="I88" i="6"/>
  <c r="I87" i="6" s="1"/>
  <c r="I86" i="6" s="1"/>
  <c r="G93" i="6"/>
  <c r="G92" i="6" s="1"/>
  <c r="H93" i="6"/>
  <c r="H92" i="6" s="1"/>
  <c r="I93" i="6"/>
  <c r="I92" i="6" s="1"/>
  <c r="G96" i="6"/>
  <c r="G95" i="6" s="1"/>
  <c r="H96" i="6"/>
  <c r="H95" i="6" s="1"/>
  <c r="I96" i="6"/>
  <c r="I95" i="6" s="1"/>
  <c r="G101" i="6"/>
  <c r="G100" i="6" s="1"/>
  <c r="G99" i="6" s="1"/>
  <c r="G98" i="6" s="1"/>
  <c r="H101" i="6"/>
  <c r="I101" i="6"/>
  <c r="H109" i="6"/>
  <c r="H108" i="6" s="1"/>
  <c r="I109" i="6"/>
  <c r="I108" i="6" s="1"/>
  <c r="H112" i="6"/>
  <c r="H111" i="6" s="1"/>
  <c r="I112" i="6"/>
  <c r="I111" i="6" s="1"/>
  <c r="H115" i="6"/>
  <c r="H114" i="6" s="1"/>
  <c r="I115" i="6"/>
  <c r="I114" i="6" s="1"/>
  <c r="G120" i="6"/>
  <c r="G119" i="6" s="1"/>
  <c r="G117" i="6" s="1"/>
  <c r="G106" i="6" s="1"/>
  <c r="H120" i="6"/>
  <c r="H119" i="6" s="1"/>
  <c r="I120" i="6"/>
  <c r="I117" i="6" s="1"/>
  <c r="G128" i="6"/>
  <c r="G127" i="6" s="1"/>
  <c r="G126" i="6" s="1"/>
  <c r="G125" i="6" s="1"/>
  <c r="H128" i="6"/>
  <c r="H127" i="6" s="1"/>
  <c r="I128" i="6"/>
  <c r="I127" i="6" s="1"/>
  <c r="G137" i="6"/>
  <c r="G136" i="6" s="1"/>
  <c r="G135" i="6" s="1"/>
  <c r="G134" i="6" s="1"/>
  <c r="H137" i="6"/>
  <c r="H136" i="6" s="1"/>
  <c r="H135" i="6" s="1"/>
  <c r="H134" i="6" s="1"/>
  <c r="I137" i="6"/>
  <c r="I136" i="6" s="1"/>
  <c r="I135" i="6" s="1"/>
  <c r="I134" i="6" s="1"/>
  <c r="G139" i="6"/>
  <c r="H141" i="6"/>
  <c r="H140" i="6" s="1"/>
  <c r="H139" i="6" s="1"/>
  <c r="I141" i="6"/>
  <c r="I140" i="6" s="1"/>
  <c r="I139" i="6" s="1"/>
  <c r="G146" i="6"/>
  <c r="G145" i="6" s="1"/>
  <c r="H146" i="6"/>
  <c r="H145" i="6" s="1"/>
  <c r="I146" i="6"/>
  <c r="I145" i="6" s="1"/>
  <c r="G149" i="6"/>
  <c r="G148" i="6" s="1"/>
  <c r="H149" i="6"/>
  <c r="H148" i="6" s="1"/>
  <c r="I149" i="6"/>
  <c r="I148" i="6" s="1"/>
  <c r="G152" i="6"/>
  <c r="G151" i="6" s="1"/>
  <c r="H152" i="6"/>
  <c r="H151" i="6" s="1"/>
  <c r="I152" i="6"/>
  <c r="I151" i="6" s="1"/>
  <c r="G155" i="6"/>
  <c r="G154" i="6" s="1"/>
  <c r="H155" i="6"/>
  <c r="H154" i="6" s="1"/>
  <c r="I155" i="6"/>
  <c r="I154" i="6" s="1"/>
  <c r="G158" i="6"/>
  <c r="G157" i="6" s="1"/>
  <c r="H158" i="6"/>
  <c r="H157" i="6" s="1"/>
  <c r="I158" i="6"/>
  <c r="I157" i="6" s="1"/>
  <c r="G161" i="6"/>
  <c r="G160" i="6" s="1"/>
  <c r="H161" i="6"/>
  <c r="H160" i="6" s="1"/>
  <c r="I161" i="6"/>
  <c r="I160" i="6" s="1"/>
  <c r="G164" i="6"/>
  <c r="G163" i="6" s="1"/>
  <c r="H164" i="6"/>
  <c r="H163" i="6" s="1"/>
  <c r="I164" i="6"/>
  <c r="I163" i="6" s="1"/>
  <c r="G177" i="6"/>
  <c r="G176" i="6" s="1"/>
  <c r="G175" i="6" s="1"/>
  <c r="H177" i="6"/>
  <c r="H176" i="6" s="1"/>
  <c r="H175" i="6" s="1"/>
  <c r="I177" i="6"/>
  <c r="I176" i="6" s="1"/>
  <c r="I175" i="6" s="1"/>
  <c r="G180" i="6"/>
  <c r="G179" i="6" s="1"/>
  <c r="G192" i="6"/>
  <c r="G191" i="6" s="1"/>
  <c r="G190" i="6" s="1"/>
  <c r="G189" i="6" s="1"/>
  <c r="H192" i="6"/>
  <c r="H191" i="6" s="1"/>
  <c r="H190" i="6" s="1"/>
  <c r="H189" i="6" s="1"/>
  <c r="I192" i="6"/>
  <c r="I191" i="6" s="1"/>
  <c r="I190" i="6" s="1"/>
  <c r="I189" i="6" s="1"/>
  <c r="H118" i="6" l="1"/>
  <c r="H117" i="6" s="1"/>
  <c r="I144" i="6"/>
  <c r="I143" i="6" s="1"/>
  <c r="G144" i="6"/>
  <c r="G143" i="6" s="1"/>
  <c r="H144" i="6"/>
  <c r="H143" i="6" s="1"/>
  <c r="H76" i="6"/>
  <c r="G76" i="6"/>
  <c r="G75" i="6" s="1"/>
  <c r="G74" i="6" s="1"/>
  <c r="H126" i="6"/>
  <c r="H125" i="6" s="1"/>
  <c r="H100" i="6"/>
  <c r="H99" i="6" s="1"/>
  <c r="H98" i="6" s="1"/>
  <c r="I126" i="6"/>
  <c r="I125" i="6" s="1"/>
  <c r="I100" i="6"/>
  <c r="I99" i="6" s="1"/>
  <c r="I98" i="6" s="1"/>
  <c r="I76" i="6"/>
  <c r="I75" i="6" s="1"/>
  <c r="I74" i="6" s="1"/>
  <c r="G37" i="6"/>
  <c r="H180" i="6"/>
  <c r="H179" i="6" s="1"/>
  <c r="I44" i="6"/>
  <c r="H44" i="6"/>
  <c r="I66" i="6"/>
  <c r="I65" i="6" s="1"/>
  <c r="G91" i="6"/>
  <c r="G90" i="6" s="1"/>
  <c r="G85" i="6" s="1"/>
  <c r="G44" i="6"/>
  <c r="I17" i="6"/>
  <c r="I16" i="6" s="1"/>
  <c r="I15" i="6" s="1"/>
  <c r="H66" i="6"/>
  <c r="H65" i="6" s="1"/>
  <c r="H174" i="6"/>
  <c r="H173" i="6" s="1"/>
  <c r="I107" i="6"/>
  <c r="G17" i="6"/>
  <c r="G16" i="6" s="1"/>
  <c r="G15" i="6" s="1"/>
  <c r="I174" i="6"/>
  <c r="I173" i="6" s="1"/>
  <c r="I203" i="6"/>
  <c r="I202" i="6" s="1"/>
  <c r="I180" i="6"/>
  <c r="I179" i="6" s="1"/>
  <c r="H107" i="6"/>
  <c r="H75" i="6"/>
  <c r="H74" i="6" s="1"/>
  <c r="G174" i="6"/>
  <c r="G173" i="6" s="1"/>
  <c r="I37" i="6"/>
  <c r="H37" i="6"/>
  <c r="H17" i="6"/>
  <c r="H16" i="6" s="1"/>
  <c r="H15" i="6" s="1"/>
  <c r="H91" i="6"/>
  <c r="H90" i="6" s="1"/>
  <c r="H203" i="6"/>
  <c r="H202" i="6" s="1"/>
  <c r="I91" i="6"/>
  <c r="I90" i="6" s="1"/>
  <c r="G36" i="6" l="1"/>
  <c r="G9" i="6" s="1"/>
  <c r="I85" i="6"/>
  <c r="H106" i="6"/>
  <c r="H8" i="6" s="1"/>
  <c r="H217" i="6" s="1"/>
  <c r="H85" i="6"/>
  <c r="I106" i="6"/>
  <c r="I36" i="6"/>
  <c r="I9" i="6" s="1"/>
  <c r="G133" i="6"/>
  <c r="H36" i="6"/>
  <c r="H9" i="6" s="1"/>
  <c r="G8" i="6" l="1"/>
  <c r="G217" i="6" s="1"/>
  <c r="I8" i="6"/>
  <c r="I217" i="6" s="1"/>
  <c r="E11" i="1"/>
  <c r="E12" i="1"/>
  <c r="E13" i="1"/>
  <c r="E17" i="1"/>
  <c r="E20" i="1"/>
  <c r="E23" i="1"/>
  <c r="E25" i="1"/>
  <c r="E32" i="1"/>
  <c r="E34" i="1"/>
  <c r="E38" i="1"/>
  <c r="E43" i="1"/>
  <c r="E46" i="1"/>
  <c r="E59" i="1"/>
  <c r="E62" i="1"/>
  <c r="E64" i="1"/>
  <c r="E65" i="1"/>
  <c r="E66" i="1"/>
  <c r="F30" i="3" l="1"/>
  <c r="F8" i="3"/>
  <c r="C16" i="1" l="1"/>
  <c r="E16" i="1" s="1"/>
  <c r="C19" i="1"/>
  <c r="D19" i="1"/>
  <c r="E22" i="1" l="1"/>
  <c r="E19" i="1"/>
  <c r="C15" i="1"/>
  <c r="E15" i="1" s="1"/>
  <c r="E18" i="3"/>
  <c r="D18" i="3"/>
  <c r="D63" i="1"/>
  <c r="C63" i="1"/>
  <c r="D42" i="1"/>
  <c r="C42" i="1"/>
  <c r="D41" i="1"/>
  <c r="C41" i="1"/>
  <c r="D35" i="1"/>
  <c r="C35" i="1"/>
  <c r="D27" i="1"/>
  <c r="C27" i="1"/>
  <c r="C26" i="1" s="1"/>
  <c r="F18" i="3" l="1"/>
  <c r="E27" i="1"/>
  <c r="E41" i="1"/>
  <c r="E63" i="1"/>
  <c r="E42" i="1"/>
  <c r="D26" i="1"/>
  <c r="D45" i="1"/>
  <c r="C45" i="1"/>
  <c r="E26" i="1" l="1"/>
  <c r="E37" i="1"/>
  <c r="E45" i="1"/>
  <c r="D33" i="1" l="1"/>
  <c r="C33" i="1"/>
  <c r="E33" i="1" l="1"/>
  <c r="E31" i="1"/>
  <c r="D30" i="1"/>
  <c r="C30" i="1"/>
  <c r="C29" i="1" s="1"/>
  <c r="D61" i="1"/>
  <c r="C61" i="1"/>
  <c r="C60" i="1" s="1"/>
  <c r="D58" i="1"/>
  <c r="D57" i="1" s="1"/>
  <c r="C58" i="1"/>
  <c r="C57" i="1" s="1"/>
  <c r="C56" i="1" l="1"/>
  <c r="C55" i="1" s="1"/>
  <c r="E30" i="1"/>
  <c r="E58" i="1"/>
  <c r="E61" i="1"/>
  <c r="D60" i="1"/>
  <c r="D56" i="1"/>
  <c r="D29" i="1"/>
  <c r="D13" i="3"/>
  <c r="E13" i="3"/>
  <c r="E56" i="1" l="1"/>
  <c r="D55" i="1"/>
  <c r="E60" i="1"/>
  <c r="F13" i="3"/>
  <c r="E29" i="1"/>
  <c r="E57" i="1"/>
  <c r="D44" i="1"/>
  <c r="C44" i="1"/>
  <c r="C40" i="1" s="1"/>
  <c r="D24" i="1"/>
  <c r="E24" i="1" l="1"/>
  <c r="E44" i="1"/>
  <c r="D40" i="1"/>
  <c r="E40" i="1" l="1"/>
  <c r="E55" i="1"/>
  <c r="D33" i="3"/>
  <c r="E33" i="3"/>
  <c r="D28" i="3"/>
  <c r="E28" i="3"/>
  <c r="E26" i="3"/>
  <c r="D9" i="1"/>
  <c r="C9" i="1"/>
  <c r="D21" i="1"/>
  <c r="C21" i="1"/>
  <c r="F22" i="3" l="1"/>
  <c r="F28" i="3"/>
  <c r="F15" i="3"/>
  <c r="D35" i="3"/>
  <c r="C10" i="5" s="1"/>
  <c r="F26" i="3"/>
  <c r="F33" i="3"/>
  <c r="E35" i="3"/>
  <c r="E21" i="1"/>
  <c r="E9" i="1"/>
  <c r="C18" i="1"/>
  <c r="C8" i="1" s="1"/>
  <c r="D18" i="1"/>
  <c r="D8" i="1" l="1"/>
  <c r="F35" i="3"/>
  <c r="D10" i="5"/>
  <c r="E18" i="1"/>
  <c r="C69" i="1"/>
  <c r="E8" i="1" l="1"/>
  <c r="D69" i="1"/>
  <c r="D9" i="5" s="1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<sst xmlns="http://schemas.openxmlformats.org/spreadsheetml/2006/main" count="1166" uniqueCount="378">
  <si>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</si>
  <si>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</si>
  <si>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</si>
  <si>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</si>
  <si>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</si>
  <si>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</si>
  <si>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</si>
  <si>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</si>
  <si>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</si>
  <si>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</si>
  <si>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</si>
  <si>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</si>
  <si>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</si>
  <si>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</si>
  <si>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</si>
  <si>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</si>
  <si>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</si>
  <si>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</si>
  <si>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</si>
  <si>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</si>
  <si>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</si>
  <si>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</si>
  <si>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</si>
  <si>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</si>
  <si>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</si>
  <si>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</si>
  <si>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</si>
  <si>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</si>
  <si>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</si>
  <si>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</si>
  <si>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</si>
  <si>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</si>
  <si>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</si>
  <si>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</si>
  <si>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</si>
  <si>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</si>
  <si>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</si>
  <si>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</si>
  <si>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</si>
  <si>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</si>
  <si>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</si>
  <si>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</si>
  <si>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</si>
  <si>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</si>
  <si>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</si>
  <si>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</si>
  <si>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</si>
  <si>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</si>
  <si>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</si>
  <si>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</si>
  <si>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</si>
  <si>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</si>
  <si>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</si>
  <si>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</si>
  <si>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</si>
  <si>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</si>
  <si>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</si>
  <si>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</si>
  <si>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</si>
  <si>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</si>
  <si>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</si>
  <si>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</si>
  <si>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</si>
  <si>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</si>
  <si>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</si>
  <si>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</si>
  <si>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</si>
  <si>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</si>
  <si>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</si>
  <si>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</si>
  <si>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</si>
  <si>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</si>
  <si>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</si>
  <si>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</si>
  <si>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</si>
  <si>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</si>
  <si>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</si>
  <si>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</si>
  <si>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</si>
  <si>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</si>
  <si>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</si>
  <si>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</si>
  <si>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</si>
  <si>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</si>
  <si>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</si>
  <si>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</si>
  <si>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</si>
  <si>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</si>
  <si>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</si>
  <si>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</si>
  <si>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</si>
  <si>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</si>
  <si>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</si>
  <si>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</si>
  <si>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</si>
  <si>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</si>
  <si>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</si>
  <si>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</si>
  <si>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</si>
  <si>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</si>
  <si>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</si>
  <si>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</si>
  <si>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</si>
  <si>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</si>
  <si>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</si>
  <si>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</si>
  <si>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</si>
  <si>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</si>
  <si>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</si>
  <si>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</si>
  <si>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</si>
  <si>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</si>
  <si>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</si>
  <si>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</si>
  <si>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</si>
  <si>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</si>
  <si>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</si>
  <si>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</si>
  <si>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</si>
  <si>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</si>
  <si>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</si>
  <si>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</si>
  <si>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</si>
  <si>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</si>
  <si>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</si>
  <si>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</si>
  <si>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</si>
  <si>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</si>
  <si>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</si>
  <si>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</si>
  <si>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</si>
  <si>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</si>
  <si>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</si>
  <si>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</si>
  <si>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</si>
  <si>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</si>
  <si>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</si>
  <si>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</si>
  <si>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</si>
  <si>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</si>
  <si>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</si>
  <si>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</si>
  <si>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</si>
  <si>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</si>
  <si>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</si>
  <si>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</si>
  <si>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</si>
  <si>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</si>
  <si>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</si>
  <si>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</si>
  <si>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</si>
  <si>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</si>
  <si>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</si>
  <si>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</si>
  <si>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</si>
  <si>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</si>
  <si>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</si>
  <si>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</si>
  <si>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</si>
  <si>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</si>
  <si>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</si>
  <si>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</si>
  <si>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</si>
  <si>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</si>
  <si>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</si>
  <si>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</si>
  <si>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</si>
  <si>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</si>
  <si>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</si>
  <si>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066</t>
  </si>
  <si>
    <t>Всего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</si>
  <si>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</si>
  <si>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</si>
  <si>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09 0 03 70070</t>
  </si>
  <si>
    <t>09 0 00 00000</t>
  </si>
  <si>
    <t>00</t>
  </si>
  <si>
    <t>Физическая культура и спорт</t>
  </si>
  <si>
    <t>01 0 00 70470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</si>
  <si>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</si>
  <si>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</si>
  <si>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 xml:space="preserve">01 0 00 70470 </t>
  </si>
  <si>
    <t>01 0 00 00000</t>
  </si>
  <si>
    <t>Социальная политика, всего</t>
  </si>
  <si>
    <t>Межбюджетные трансферты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</si>
  <si>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</si>
  <si>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Мероприятия по организации культурно- досуговых услуг населению</t>
  </si>
  <si>
    <t xml:space="preserve">08 0 00 00000  </t>
  </si>
  <si>
    <t>Культура и кинематография, всего</t>
  </si>
  <si>
    <t xml:space="preserve"> 07 0 02  90020</t>
  </si>
  <si>
    <t>07 0 02  90020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</si>
  <si>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</si>
  <si>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Иные закупки товаров, работ и услуг 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</si>
  <si>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</si>
  <si>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Мероприятия по трудоустройству несовершеннолетних подростков</t>
  </si>
  <si>
    <t>07 0 00 00000</t>
  </si>
  <si>
    <t>Образование</t>
  </si>
  <si>
    <t>06 0 09 76000</t>
  </si>
  <si>
    <t xml:space="preserve">06 0 09 76000 </t>
  </si>
  <si>
    <t>Прочие мероприятия по благоустройству</t>
  </si>
  <si>
    <t>06 0 08 76000</t>
  </si>
  <si>
    <t xml:space="preserve">06 0 08 76000 </t>
  </si>
  <si>
    <t>Мероприятия по содержанию мест захоронения</t>
  </si>
  <si>
    <t>06 0 07 76000</t>
  </si>
  <si>
    <t xml:space="preserve">06 0 07 76000 </t>
  </si>
  <si>
    <t>Мероприятия по организации сбора и вывоза отходов с территорий общего пользования</t>
  </si>
  <si>
    <t>06 0 06 76000</t>
  </si>
  <si>
    <t xml:space="preserve">06 0 06 76000 </t>
  </si>
  <si>
    <t>Мероприятия по организации обустройства мест массового отдыха населения</t>
  </si>
  <si>
    <t>06 0 05 76000</t>
  </si>
  <si>
    <t xml:space="preserve">06 0 05 76000 </t>
  </si>
  <si>
    <t xml:space="preserve">Мероприятия по озеленению территории </t>
  </si>
  <si>
    <t>06 0 04 76000</t>
  </si>
  <si>
    <t xml:space="preserve">06 0 04 76000 </t>
  </si>
  <si>
    <t>Мероприятия по размещению и содержанию малых архитектурных форм</t>
  </si>
  <si>
    <t>06 0 02 76000</t>
  </si>
  <si>
    <t>Мероприятия по освещению улиц</t>
  </si>
  <si>
    <t>06 0 00 00000</t>
  </si>
  <si>
    <t>Прочая закупка товаров, работ и услуг для муниципальных нужд</t>
  </si>
  <si>
    <t xml:space="preserve"> Коммунальное хозяйство</t>
  </si>
  <si>
    <t xml:space="preserve">02 0 00 96160  </t>
  </si>
  <si>
    <t xml:space="preserve">02 0 00 00000  </t>
  </si>
  <si>
    <t>Жилищно-коммунальное хозяйство</t>
  </si>
  <si>
    <t>02 0  04 70290</t>
  </si>
  <si>
    <t>Мероприятия по проведению кадастровых работ на земельные участки под объектами муниципальной собственности</t>
  </si>
  <si>
    <t>02 0 00 00000</t>
  </si>
  <si>
    <t>05 0 01 77050</t>
  </si>
  <si>
    <t xml:space="preserve">05 0 01 77050 </t>
  </si>
  <si>
    <t>Мероприятия по содержанию автомобильных дорог</t>
  </si>
  <si>
    <t>05 0 00 00000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</si>
  <si>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</si>
  <si>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</si>
  <si>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обеспечению занятости населения  в рамках непрограммных мероприятий</t>
  </si>
  <si>
    <t>0700570140</t>
  </si>
  <si>
    <t xml:space="preserve">Мероприятия по обеспечению занятости населения </t>
  </si>
  <si>
    <t>0700470140</t>
  </si>
  <si>
    <t>0700000000</t>
  </si>
  <si>
    <t>Национальная экономика, всего</t>
  </si>
  <si>
    <t>04 0 06 70260</t>
  </si>
  <si>
    <t xml:space="preserve">04 0 06 70260 </t>
  </si>
  <si>
    <t>Мероприятия по организации деятельности народных дружин</t>
  </si>
  <si>
    <t>04 0 00 00000</t>
  </si>
  <si>
    <t xml:space="preserve">04 0 05 70250 </t>
  </si>
  <si>
    <t xml:space="preserve">04 0 05 70250  </t>
  </si>
  <si>
    <t>Мероприятия по обеспечению деятельности пожарной дружины</t>
  </si>
  <si>
    <t>04 0 04 70240</t>
  </si>
  <si>
    <t>Мероприятия по обеспечению первичных мер пожарной безопасности</t>
  </si>
  <si>
    <t>Мероприятия по текущему содержанию  систем оповещения, проведение необходимого ремонта оборудования</t>
  </si>
  <si>
    <t>Национальная безопасность и правоохранительная деятельность</t>
  </si>
  <si>
    <t>03 0 00 51180</t>
  </si>
  <si>
    <t>03 0 00 00000</t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</si>
  <si>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</si>
  <si>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Мобилизационная  и вневойсковая подготовка</t>
  </si>
  <si>
    <t>Национальная оборона</t>
  </si>
  <si>
    <t>Иные бюджетные ассигнования</t>
  </si>
  <si>
    <t>99 0 00 70200</t>
  </si>
  <si>
    <t>Выполнение других обязательств органов местного самоуправления</t>
  </si>
  <si>
    <t>06 0 01 70200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</si>
  <si>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</si>
  <si>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06 0 01 70200</t>
  </si>
  <si>
    <t xml:space="preserve">   06 0 01 70200</t>
  </si>
  <si>
    <t>Мероприятия по проведению конкурсов по благоустройству территории</t>
  </si>
  <si>
    <t>02 0 03 70300</t>
  </si>
  <si>
    <t>Мероприятия по проведение кадастровых работ на бесхозяйные объекты</t>
  </si>
  <si>
    <t>02 0 02 70300</t>
  </si>
  <si>
    <t xml:space="preserve">02 0 02 70300 </t>
  </si>
  <si>
    <t>Мероприятия по проведению оценки рыночной стоимости на объекты муниципальной собственности</t>
  </si>
  <si>
    <t>02 0 01 70300</t>
  </si>
  <si>
    <t xml:space="preserve">02 0 01 70300 </t>
  </si>
  <si>
    <t>Мероприятия по проведение кадастровых работ на объекты муниципальной собственности</t>
  </si>
  <si>
    <t xml:space="preserve">02 0 00 70200  </t>
  </si>
  <si>
    <t>Уплата налогов, сборов и иных платежей</t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</si>
  <si>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</si>
  <si>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</si>
  <si>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t>01 0 00 70480</t>
  </si>
  <si>
    <t>99 0 00 90020</t>
  </si>
  <si>
    <t xml:space="preserve">Иные межбюджетные трансферты
</t>
  </si>
  <si>
    <t>02 0 00 70100</t>
  </si>
  <si>
    <t>01 0 00 70100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</si>
  <si>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</si>
  <si>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</si>
  <si>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</si>
  <si>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Общегосударственные вопросы, всего</t>
  </si>
  <si>
    <t>Администрация муниципального образования поселок Боровский</t>
  </si>
  <si>
    <t>Уточненный бюджет</t>
  </si>
  <si>
    <t>Утвержденный бюджет</t>
  </si>
  <si>
    <t>ВР</t>
  </si>
  <si>
    <t>ЦСР</t>
  </si>
  <si>
    <t>Пр</t>
  </si>
  <si>
    <t>Рз</t>
  </si>
  <si>
    <t>Администратор</t>
  </si>
  <si>
    <t>Муниципальная программа  «Развитие муниципальной службы в муниципальном  образовании поселок Боровский на 2018-2020 года»</t>
  </si>
  <si>
    <t>Глава местной администрации (исполнительно-распорядительного органа местной администрации), в рамках программы «Развитие муниципальной службы в муниципальном  образовании поселок Боровский на 2018-2020 годы»</t>
  </si>
  <si>
    <t>Обеспечение деятельности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</si>
  <si>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2018-2020 годы»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</si>
  <si>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</si>
  <si>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</si>
  <si>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</si>
  <si>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</si>
  <si>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Муниципальная программа «Благоустройство территории муниципального образования поселок Боровский на 2018-2020 годы»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</si>
  <si>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2018-2020 годы»</t>
  </si>
  <si>
    <t>Муниципальная программа «Обеспечение безопасности жизнедеятельности на территории поселка Боровский на 2018-2020 годы»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</si>
  <si>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</t>
  </si>
  <si>
    <t>Муниципальная программа «Содержание автомобильных дорог муниципального образования поселок Боровский 2018-2020 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</si>
  <si>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2018-2020 года»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</si>
  <si>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</si>
  <si>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Муниципальная программа «Основные направления развития культурно-досуговой деятельности на 2018-2020 годы”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</si>
  <si>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</si>
  <si>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«Основные направления развития физической культуры  и спорта в муниципальном образовании поселок Боровский на 2018-2020 годы”</t>
  </si>
  <si>
    <t>Мероприятия по проведение кадастровых работ на бесхозяйные объекты за счет средств областного бюджета</t>
  </si>
  <si>
    <t>02 0 03 19590</t>
  </si>
  <si>
    <t>Мероприятия по обследованию технического состояния объектов и сносу объектов муниципальной собственности</t>
  </si>
  <si>
    <t>02 0 06 70200</t>
  </si>
  <si>
    <t>Резервный фонд местной администрации</t>
  </si>
  <si>
    <t>99 0 00 70111</t>
  </si>
  <si>
    <t>Резервные средства</t>
  </si>
  <si>
    <t>03 0 00 70100</t>
  </si>
  <si>
    <r>
      <t xml:space="preserve">Обеспечение деятельности органов местного самоуправления </t>
    </r>
    <r>
      <rPr>
        <sz val="12"/>
        <color rgb="FF000000"/>
        <rFont val="Times New Roman"/>
        <family val="1"/>
        <charset val="204"/>
      </rPr>
      <t xml:space="preserve">в рамках программы </t>
    </r>
    <r>
      <rPr>
        <b/>
        <sz val="12"/>
        <color rgb="FF000000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Организация и осуществление первичного воинского учета на территории муниципального образования поселок Боровский на 2018-2020 годы»</t>
    </r>
  </si>
  <si>
    <t>04 0 06 90020</t>
  </si>
  <si>
    <t>Мероприятия по содержанию автомобильных дорог вне границ населенного пункта</t>
  </si>
  <si>
    <t>05 0 02 77050</t>
  </si>
  <si>
    <t>Мероприятия по проведению кадастровых работ на земельные участки под многоквартирными домами</t>
  </si>
  <si>
    <t>02 0 05 70290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</si>
  <si>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</si>
  <si>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10 0 00 00000</t>
  </si>
  <si>
    <t>Мероприятия по благоустройству дворовых территорий</t>
  </si>
  <si>
    <t>10 0 01 76000</t>
  </si>
  <si>
    <t>Мероприятия по благоустройству мест массового отдыха населения.</t>
  </si>
  <si>
    <t>10 0 02 76000</t>
  </si>
  <si>
    <t xml:space="preserve">08 0 00 70050 </t>
  </si>
  <si>
    <t>Муниципальная программа «Развитие муниципальной службы в муниципальном образовании поселок Боровский на 2018-2020 годы»</t>
  </si>
  <si>
    <t>Мероприятия в области социальной политики</t>
  </si>
  <si>
    <t>01 0 0070470</t>
  </si>
  <si>
    <t>Мероприятия в области социальной политики вне программ</t>
  </si>
  <si>
    <t>99 0 00 70270</t>
  </si>
  <si>
    <t>Мероприятия по расширению возможностей и повышению интереса населения к школьному и массовому спорту, систематическим занятиям физической культурой и спортом</t>
  </si>
  <si>
    <t>09 0 01 70070</t>
  </si>
  <si>
    <t>Мероприятия по созданию условий для активного развития детско-юношеского спорта</t>
  </si>
  <si>
    <t>09 0 02 70070</t>
  </si>
  <si>
    <t>Мероприятия по капитальному, текущему ремонту спортивных объектов</t>
  </si>
  <si>
    <t>09 0 01 700020</t>
  </si>
  <si>
    <t>09 0 01 70020</t>
  </si>
  <si>
    <t xml:space="preserve">Расходы бюджета муниципального образования поселок Боровский по ведомственной структуре расходов бюджета за 2018 год 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</si>
  <si>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</si>
  <si>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</si>
  <si>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</si>
  <si>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</si>
  <si>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</si>
  <si>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</si>
  <si>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</si>
  <si>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</si>
  <si>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</si>
  <si>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</si>
  <si>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</si>
  <si>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</si>
  <si>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</si>
  <si>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</si>
  <si>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</si>
  <si>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</si>
  <si>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</si>
  <si>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</si>
  <si>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</si>
  <si>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</si>
  <si>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</si>
  <si>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</si>
  <si>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</si>
  <si>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</si>
  <si>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</si>
  <si>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</si>
  <si>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</si>
  <si>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0 1 14 00000 00 0000 000</t>
  </si>
  <si>
    <t>ДОХОДЫ ОТ ПРОДАЖИ МАТЕРИАЛЬНЫХ И НЕМАТЕРИАЛЬНЫХ АКТИВОВ</t>
  </si>
  <si>
    <t>066 1 14 06325 10 0000 430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</si>
  <si>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</si>
  <si>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Коммунальное хозяйство</t>
  </si>
  <si>
    <t>по кодам классификации доходов бюджетов за    10 месяцев  2022 года</t>
  </si>
  <si>
    <t>муниципального образования поселок Боровский за 10 месяцев  2022 год</t>
  </si>
  <si>
    <t>разделам и подразделам классификации расходов бюджетов за 10 месяцев 2022 года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</si>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</sst>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0" fontId="0" fillId="4" borderId="0" xfId="0" applyFill="1"/>
    <xf numFmtId="166" fontId="0" fillId="5" borderId="0" xfId="0" applyNumberFormat="1" applyFill="1"/>
    <xf numFmtId="166" fontId="0" fillId="4" borderId="0" xfId="0" applyNumberFormat="1" applyFill="1"/>
    <xf numFmtId="49" fontId="6" fillId="0" borderId="1" xfId="0" applyNumberFormat="1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/>
    </xf>
    <xf numFmtId="1" fontId="14" fillId="0" borderId="1" xfId="0" applyNumberFormat="1" applyFont="1" applyBorder="1" applyAlignment="1">
      <alignment vertical="top"/>
    </xf>
    <xf numFmtId="1" fontId="14" fillId="4" borderId="1" xfId="0" applyNumberFormat="1" applyFont="1" applyFill="1" applyBorder="1" applyAlignment="1">
      <alignment vertical="top"/>
    </xf>
    <xf numFmtId="1" fontId="6" fillId="4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 wrapText="1"/>
    </xf>
    <xf numFmtId="0" fontId="17" fillId="0" borderId="0" xfId="0" applyFont="1"/>
    <xf numFmtId="0" fontId="11" fillId="0" borderId="1" xfId="0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4" fillId="4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0" borderId="0" xfId="1" applyFont="1" applyAlignment="1"/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2" fillId="4" borderId="0" xfId="1" applyFont="1" applyFill="1" applyBorder="1" applyAlignment="1">
      <alignment horizontal="center"/>
    </xf>
    <xf numFmtId="49" fontId="5" fillId="0" borderId="0" xfId="0" applyNumberFormat="1" applyFont="1"/>
    <xf numFmtId="1" fontId="13" fillId="4" borderId="1" xfId="0" applyNumberFormat="1" applyFont="1" applyFill="1" applyBorder="1" applyAlignment="1">
      <alignment vertical="top" wrapText="1"/>
    </xf>
    <xf numFmtId="1" fontId="13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6" fillId="0" borderId="1" xfId="0" applyNumberFormat="1" applyFont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="59" zoomScaleNormal="59" workbookViewId="0">
      <selection activeCell="Q82" sqref="Q81:Q82"/>
    </sheetView>
  </sheetViews>
  <sheetFormatPr defaultRowHeight="15"/>
  <cols>
    <col min="1" max="1" width="32" customWidth="1"/>
    <col min="2" max="2" width="33.140625" customWidth="1"/>
    <col min="3" max="3" width="10.5703125" customWidth="1"/>
    <col min="4" max="4" width="15.42578125" customWidth="1"/>
    <col min="5" max="5" width="11.7109375" customWidth="1"/>
  </cols>
  <sheetData>
    <row r="1" spans="1:6">
      <c r="D1" t="s">
        <v>21</v>
      </c>
    </row>
    <row r="2" spans="1:6" hidden="1">
      <c r="C2" t="s">
        <v>22</v>
      </c>
    </row>
    <row r="3" spans="1:6" hidden="1">
      <c r="C3" t="s">
        <v>23</v>
      </c>
    </row>
    <row r="4" spans="1:6" ht="16.5">
      <c r="A4" s="103" t="s">
        <v>24</v>
      </c>
      <c r="B4" s="103"/>
      <c r="C4" s="103"/>
      <c r="D4" s="103"/>
    </row>
    <row r="5" spans="1:6" ht="16.5">
      <c r="A5" s="49"/>
      <c r="B5" s="50" t="s">
        <v>374</v>
      </c>
      <c r="C5" s="50"/>
      <c r="D5" s="51"/>
    </row>
    <row r="6" spans="1:6" ht="26.25" customHeight="1">
      <c r="A6" s="1"/>
      <c r="B6" s="1"/>
      <c r="C6" s="1"/>
      <c r="D6" s="2" t="s">
        <v>0</v>
      </c>
    </row>
    <row r="7" spans="1:6" ht="94.5" customHeight="1">
      <c r="A7" s="94" t="s">
        <v>1</v>
      </c>
      <c r="B7" s="94" t="s">
        <v>2</v>
      </c>
      <c r="C7" s="94" t="s">
        <v>20</v>
      </c>
      <c r="D7" s="16" t="s">
        <v>3</v>
      </c>
      <c r="E7" s="16" t="s">
        <v>342</v>
      </c>
    </row>
    <row r="8" spans="1:6" ht="55.5" customHeight="1">
      <c r="A8" s="31" t="s">
        <v>112</v>
      </c>
      <c r="B8" s="31" t="s">
        <v>4</v>
      </c>
      <c r="C8" s="32">
        <f>C9+C15+C18+C26+C29+C40+C51</f>
        <v>36375.199999999997</v>
      </c>
      <c r="D8" s="32">
        <f>D9+D15+D18+D26+D29+D40+D51+D49</f>
        <v>30205.000000000004</v>
      </c>
      <c r="E8" s="68">
        <f>D8/C8*100</f>
        <v>83.037344124568406</v>
      </c>
      <c r="F8" t="s">
        <v>377</v>
      </c>
    </row>
    <row r="9" spans="1:6" s="37" customFormat="1" ht="32.25" customHeight="1">
      <c r="A9" s="31" t="s">
        <v>113</v>
      </c>
      <c r="B9" s="31" t="s">
        <v>5</v>
      </c>
      <c r="C9" s="32">
        <f>C10</f>
        <v>10762.3</v>
      </c>
      <c r="D9" s="32">
        <f>D10</f>
        <v>9847</v>
      </c>
      <c r="E9" s="68">
        <f>D9/C9*100</f>
        <v>91.495312340299023</v>
      </c>
    </row>
    <row r="10" spans="1:6" ht="32.25" customHeight="1">
      <c r="A10" s="33" t="s">
        <v>6</v>
      </c>
      <c r="B10" s="33" t="s">
        <v>7</v>
      </c>
      <c r="C10" s="34">
        <f>C11+C12+C13+C14</f>
        <v>10762.3</v>
      </c>
      <c r="D10" s="34">
        <f t="shared" ref="D10" si="0">D11+D12+D13+D14</f>
        <v>9847</v>
      </c>
      <c r="E10" s="67">
        <f>D10/C10*100</f>
        <v>91.495312340299023</v>
      </c>
    </row>
    <row r="11" spans="1:6" ht="144.75" customHeight="1">
      <c r="A11" s="33" t="s">
        <v>8</v>
      </c>
      <c r="B11" s="44" t="s">
        <v>98</v>
      </c>
      <c r="C11" s="34">
        <v>6161.6</v>
      </c>
      <c r="D11" s="34">
        <v>5211</v>
      </c>
      <c r="E11" s="67">
        <f>D11/C11*100</f>
        <v>84.57218904180732</v>
      </c>
    </row>
    <row r="12" spans="1:6" ht="247.5" customHeight="1">
      <c r="A12" s="33" t="s">
        <v>114</v>
      </c>
      <c r="B12" s="35" t="s">
        <v>99</v>
      </c>
      <c r="C12" s="34">
        <v>6.9</v>
      </c>
      <c r="D12" s="34">
        <v>9</v>
      </c>
      <c r="E12" s="67">
        <f>D12/C12*100</f>
        <v>130.43478260869566</v>
      </c>
    </row>
    <row r="13" spans="1:6" ht="101.25" customHeight="1">
      <c r="A13" s="33" t="s">
        <v>115</v>
      </c>
      <c r="B13" s="33" t="s">
        <v>25</v>
      </c>
      <c r="C13" s="34">
        <v>106.2</v>
      </c>
      <c r="D13" s="34">
        <v>114</v>
      </c>
      <c r="E13" s="67">
        <f>D13/C13*100</f>
        <v>107.34463276836156</v>
      </c>
    </row>
    <row r="14" spans="1:6" ht="192.75" customHeight="1">
      <c r="A14" s="33" t="s">
        <v>366</v>
      </c>
      <c r="B14" s="101" t="s">
        <v>365</v>
      </c>
      <c r="C14" s="34">
        <v>4487.6000000000004</v>
      </c>
      <c r="D14" s="34">
        <v>4513</v>
      </c>
      <c r="E14" s="67">
        <f>D14/C14*100</f>
        <v>100.56600410018717</v>
      </c>
    </row>
    <row r="15" spans="1:6" s="37" customFormat="1" ht="34.5" customHeight="1">
      <c r="A15" s="31" t="s">
        <v>163</v>
      </c>
      <c r="B15" s="31" t="s">
        <v>161</v>
      </c>
      <c r="C15" s="32">
        <f>C16</f>
        <v>1.4</v>
      </c>
      <c r="D15" s="32">
        <f t="shared" ref="D15:D16" si="1">D16</f>
        <v>0</v>
      </c>
      <c r="E15" s="68">
        <f>D15/C15*100</f>
        <v>0</v>
      </c>
    </row>
    <row r="16" spans="1:6" ht="39" customHeight="1">
      <c r="A16" s="33" t="s">
        <v>164</v>
      </c>
      <c r="B16" s="33" t="s">
        <v>162</v>
      </c>
      <c r="C16" s="102">
        <f>C17</f>
        <v>1.4</v>
      </c>
      <c r="D16" s="102">
        <f t="shared" si="1"/>
        <v>0</v>
      </c>
      <c r="E16" s="67">
        <f>D16/C16*100</f>
        <v>0</v>
      </c>
    </row>
    <row r="17" spans="1:5" ht="37.5" customHeight="1">
      <c r="A17" s="33" t="s">
        <v>165</v>
      </c>
      <c r="B17" s="33" t="s">
        <v>162</v>
      </c>
      <c r="C17" s="102">
        <v>1.4</v>
      </c>
      <c r="D17" s="102">
        <v>0</v>
      </c>
      <c r="E17" s="67">
        <f>D17/C17*100</f>
        <v>0</v>
      </c>
    </row>
    <row r="18" spans="1:5" s="37" customFormat="1" ht="15.75">
      <c r="A18" s="31" t="s">
        <v>9</v>
      </c>
      <c r="B18" s="31" t="s">
        <v>10</v>
      </c>
      <c r="C18" s="32">
        <f>C19+C21</f>
        <v>21300.5</v>
      </c>
      <c r="D18" s="32">
        <f>D19+D21</f>
        <v>15886</v>
      </c>
      <c r="E18" s="68">
        <f>D18/C18*100</f>
        <v>74.580408910588957</v>
      </c>
    </row>
    <row r="19" spans="1:5" ht="31.5">
      <c r="A19" s="33" t="s">
        <v>116</v>
      </c>
      <c r="B19" s="33" t="s">
        <v>11</v>
      </c>
      <c r="C19" s="34">
        <f>C20</f>
        <v>3423.4</v>
      </c>
      <c r="D19" s="34">
        <f>D20</f>
        <v>1903</v>
      </c>
      <c r="E19" s="67">
        <f>D19/C19*100</f>
        <v>55.588011917976274</v>
      </c>
    </row>
    <row r="20" spans="1:5" ht="98.25" customHeight="1">
      <c r="A20" s="33" t="s">
        <v>117</v>
      </c>
      <c r="B20" s="33" t="s">
        <v>100</v>
      </c>
      <c r="C20" s="34">
        <v>3423.4</v>
      </c>
      <c r="D20" s="34">
        <v>1903</v>
      </c>
      <c r="E20" s="67">
        <f>D20/C20*100</f>
        <v>55.588011917976274</v>
      </c>
    </row>
    <row r="21" spans="1:5" ht="15.75">
      <c r="A21" s="33" t="s">
        <v>118</v>
      </c>
      <c r="B21" s="33" t="s">
        <v>12</v>
      </c>
      <c r="C21" s="34">
        <f>C22+C24</f>
        <v>17877.099999999999</v>
      </c>
      <c r="D21" s="34">
        <f>D22+D24</f>
        <v>13983</v>
      </c>
      <c r="E21" s="67">
        <f>D21/C21*100</f>
        <v>78.217384251360684</v>
      </c>
    </row>
    <row r="22" spans="1:5" ht="43.5" customHeight="1">
      <c r="A22" s="33" t="s">
        <v>102</v>
      </c>
      <c r="B22" s="33" t="s">
        <v>101</v>
      </c>
      <c r="C22" s="34">
        <f>C23</f>
        <v>11373.6</v>
      </c>
      <c r="D22" s="34">
        <f t="shared" ref="D22" si="2">D23</f>
        <v>10432</v>
      </c>
      <c r="E22" s="67">
        <f>D22/C22*100</f>
        <v>91.721178870366458</v>
      </c>
    </row>
    <row r="23" spans="1:5" ht="72" customHeight="1">
      <c r="A23" s="33" t="s">
        <v>103</v>
      </c>
      <c r="B23" s="33" t="s">
        <v>104</v>
      </c>
      <c r="C23" s="34">
        <v>11373.6</v>
      </c>
      <c r="D23" s="34">
        <v>10432</v>
      </c>
      <c r="E23" s="67">
        <f>D23/C23*100</f>
        <v>91.721178870366458</v>
      </c>
    </row>
    <row r="24" spans="1:5" ht="36.75" customHeight="1">
      <c r="A24" s="33" t="s">
        <v>105</v>
      </c>
      <c r="B24" s="33" t="s">
        <v>106</v>
      </c>
      <c r="C24" s="34">
        <f>C25</f>
        <v>6503.5</v>
      </c>
      <c r="D24" s="34">
        <f>D25</f>
        <v>3551</v>
      </c>
      <c r="E24" s="67">
        <f>D24/C24*100</f>
        <v>54.601368493887904</v>
      </c>
    </row>
    <row r="25" spans="1:5" ht="96.75" customHeight="1">
      <c r="A25" s="33" t="s">
        <v>107</v>
      </c>
      <c r="B25" s="33" t="s">
        <v>108</v>
      </c>
      <c r="C25" s="34">
        <v>6503.5</v>
      </c>
      <c r="D25" s="34">
        <v>3551</v>
      </c>
      <c r="E25" s="67">
        <f>D25/C25*100</f>
        <v>54.601368493887904</v>
      </c>
    </row>
    <row r="26" spans="1:5" ht="41.25" customHeight="1">
      <c r="A26" s="95" t="s">
        <v>133</v>
      </c>
      <c r="B26" s="95" t="s">
        <v>132</v>
      </c>
      <c r="C26" s="32">
        <f t="shared" ref="C26:D27" si="3">C27</f>
        <v>6.4</v>
      </c>
      <c r="D26" s="32">
        <f t="shared" si="3"/>
        <v>6.4</v>
      </c>
      <c r="E26" s="68">
        <f>D26/C26*100</f>
        <v>100</v>
      </c>
    </row>
    <row r="27" spans="1:5" ht="96" customHeight="1">
      <c r="A27" s="89" t="s">
        <v>136</v>
      </c>
      <c r="B27" s="89" t="s">
        <v>134</v>
      </c>
      <c r="C27" s="34">
        <f t="shared" si="3"/>
        <v>6.4</v>
      </c>
      <c r="D27" s="34">
        <f t="shared" si="3"/>
        <v>6.4</v>
      </c>
      <c r="E27" s="67">
        <f>D27/C27*100</f>
        <v>100</v>
      </c>
    </row>
    <row r="28" spans="1:5" ht="200.25" customHeight="1">
      <c r="A28" s="89" t="s">
        <v>137</v>
      </c>
      <c r="B28" s="96" t="s">
        <v>135</v>
      </c>
      <c r="C28" s="34">
        <v>6.4</v>
      </c>
      <c r="D28" s="34">
        <v>6.4</v>
      </c>
      <c r="E28" s="67">
        <f>D28/C28*100</f>
        <v>100</v>
      </c>
    </row>
    <row r="29" spans="1:5" s="37" customFormat="1" ht="125.25" customHeight="1">
      <c r="A29" s="31" t="s">
        <v>120</v>
      </c>
      <c r="B29" s="31" t="s">
        <v>13</v>
      </c>
      <c r="C29" s="32">
        <f>C30+C37+C35</f>
        <v>3539.6</v>
      </c>
      <c r="D29" s="32">
        <f>D30+D37+D35</f>
        <v>3604.2000000000003</v>
      </c>
      <c r="E29" s="68">
        <f>D29/C29*100</f>
        <v>101.8250649790937</v>
      </c>
    </row>
    <row r="30" spans="1:5" ht="287.25" customHeight="1">
      <c r="A30" s="33" t="s">
        <v>119</v>
      </c>
      <c r="B30" s="35" t="s">
        <v>26</v>
      </c>
      <c r="C30" s="34">
        <f>C31+C33</f>
        <v>3202.6</v>
      </c>
      <c r="D30" s="34">
        <f>D31+D33</f>
        <v>3253.2000000000003</v>
      </c>
      <c r="E30" s="67">
        <f>D30/C30*100</f>
        <v>101.57996627739962</v>
      </c>
    </row>
    <row r="31" spans="1:5" ht="144.75" customHeight="1">
      <c r="A31" s="97" t="s">
        <v>121</v>
      </c>
      <c r="B31" s="35" t="s">
        <v>94</v>
      </c>
      <c r="C31" s="34">
        <f>C32</f>
        <v>102</v>
      </c>
      <c r="D31" s="34">
        <f t="shared" ref="D31" si="4">D32</f>
        <v>82.8</v>
      </c>
      <c r="E31" s="67">
        <f>D31/C31*100</f>
        <v>81.17647058823529</v>
      </c>
    </row>
    <row r="32" spans="1:5" ht="151.5" customHeight="1">
      <c r="A32" s="97" t="s">
        <v>122</v>
      </c>
      <c r="B32" s="38" t="s">
        <v>97</v>
      </c>
      <c r="C32" s="34">
        <v>102</v>
      </c>
      <c r="D32" s="34">
        <v>82.8</v>
      </c>
      <c r="E32" s="67">
        <f>D32/C32*100</f>
        <v>81.17647058823529</v>
      </c>
    </row>
    <row r="33" spans="1:5" ht="99" customHeight="1">
      <c r="A33" s="33" t="s">
        <v>123</v>
      </c>
      <c r="B33" s="38" t="s">
        <v>95</v>
      </c>
      <c r="C33" s="34">
        <f>C34</f>
        <v>3100.6</v>
      </c>
      <c r="D33" s="34">
        <f>D34</f>
        <v>3170.4</v>
      </c>
      <c r="E33" s="67">
        <f>D33/C33*100</f>
        <v>102.25117719151133</v>
      </c>
    </row>
    <row r="34" spans="1:5" ht="90" customHeight="1">
      <c r="A34" s="33" t="s">
        <v>124</v>
      </c>
      <c r="B34" s="33" t="s">
        <v>109</v>
      </c>
      <c r="C34" s="34">
        <v>3100.6</v>
      </c>
      <c r="D34" s="34">
        <v>3170.4</v>
      </c>
      <c r="E34" s="67">
        <f>D34/C34*100</f>
        <v>102.25117719151133</v>
      </c>
    </row>
    <row r="35" spans="1:5" ht="105" customHeight="1">
      <c r="A35" s="89" t="s">
        <v>151</v>
      </c>
      <c r="B35" s="89" t="s">
        <v>149</v>
      </c>
      <c r="C35" s="91">
        <f>C36</f>
        <v>1</v>
      </c>
      <c r="D35" s="91">
        <f>D36</f>
        <v>2.5</v>
      </c>
      <c r="E35" s="67"/>
    </row>
    <row r="36" spans="1:5" ht="102.75" customHeight="1">
      <c r="A36" s="89" t="s">
        <v>152</v>
      </c>
      <c r="B36" s="89" t="s">
        <v>150</v>
      </c>
      <c r="C36" s="91">
        <v>1</v>
      </c>
      <c r="D36" s="91">
        <v>2.5</v>
      </c>
      <c r="E36" s="67"/>
    </row>
    <row r="37" spans="1:5" ht="207.75" customHeight="1">
      <c r="A37" s="89" t="s">
        <v>139</v>
      </c>
      <c r="B37" s="96" t="s">
        <v>138</v>
      </c>
      <c r="C37" s="34">
        <f>C38+C39</f>
        <v>336</v>
      </c>
      <c r="D37" s="34">
        <f t="shared" ref="D37" si="5">D38+D39</f>
        <v>348.5</v>
      </c>
      <c r="E37" s="67">
        <f>D37/C37*100</f>
        <v>103.72023809523809</v>
      </c>
    </row>
    <row r="38" spans="1:5" ht="188.25" customHeight="1">
      <c r="A38" s="89" t="s">
        <v>141</v>
      </c>
      <c r="B38" s="89" t="s">
        <v>140</v>
      </c>
      <c r="C38" s="34">
        <v>290</v>
      </c>
      <c r="D38" s="34">
        <v>307.8</v>
      </c>
      <c r="E38" s="68">
        <f>D38/C38*100</f>
        <v>106.13793103448276</v>
      </c>
    </row>
    <row r="39" spans="1:5" ht="243" customHeight="1">
      <c r="A39" s="89" t="s">
        <v>362</v>
      </c>
      <c r="B39" s="100" t="s">
        <v>363</v>
      </c>
      <c r="C39" s="34">
        <v>46</v>
      </c>
      <c r="D39" s="34">
        <v>40.700000000000003</v>
      </c>
      <c r="E39" s="68">
        <f>D39/C39*100</f>
        <v>88.478260869565233</v>
      </c>
    </row>
    <row r="40" spans="1:5" s="37" customFormat="1" ht="72" customHeight="1">
      <c r="A40" s="31" t="s">
        <v>125</v>
      </c>
      <c r="B40" s="31" t="s">
        <v>14</v>
      </c>
      <c r="C40" s="32">
        <f>C44+C41</f>
        <v>658</v>
      </c>
      <c r="D40" s="32">
        <f>D44+D41</f>
        <v>646.30000000000007</v>
      </c>
      <c r="E40" s="68">
        <f>D40/C40*100</f>
        <v>98.22188449848025</v>
      </c>
    </row>
    <row r="41" spans="1:5" s="45" customFormat="1" ht="33" customHeight="1">
      <c r="A41" s="33" t="s">
        <v>155</v>
      </c>
      <c r="B41" s="33" t="s">
        <v>153</v>
      </c>
      <c r="C41" s="34">
        <f>C43</f>
        <v>28</v>
      </c>
      <c r="D41" s="34">
        <f>D43</f>
        <v>27</v>
      </c>
      <c r="E41" s="67">
        <f>D41/C41*100</f>
        <v>96.428571428571431</v>
      </c>
    </row>
    <row r="42" spans="1:5" s="45" customFormat="1" ht="33" customHeight="1">
      <c r="A42" s="33" t="s">
        <v>158</v>
      </c>
      <c r="B42" s="33" t="s">
        <v>157</v>
      </c>
      <c r="C42" s="34">
        <f>C43</f>
        <v>28</v>
      </c>
      <c r="D42" s="34">
        <f>D43</f>
        <v>27</v>
      </c>
      <c r="E42" s="67">
        <f>D42/C42*100</f>
        <v>96.428571428571431</v>
      </c>
    </row>
    <row r="43" spans="1:5" s="45" customFormat="1" ht="69" customHeight="1">
      <c r="A43" s="33" t="s">
        <v>156</v>
      </c>
      <c r="B43" s="33" t="s">
        <v>154</v>
      </c>
      <c r="C43" s="34">
        <v>28</v>
      </c>
      <c r="D43" s="34">
        <v>27</v>
      </c>
      <c r="E43" s="67">
        <f>D43/C43*100</f>
        <v>96.428571428571431</v>
      </c>
    </row>
    <row r="44" spans="1:5" ht="31.5" customHeight="1">
      <c r="A44" s="33" t="s">
        <v>126</v>
      </c>
      <c r="B44" s="33" t="s">
        <v>27</v>
      </c>
      <c r="C44" s="34">
        <f>C47+C45</f>
        <v>630</v>
      </c>
      <c r="D44" s="34">
        <f>D47+D45</f>
        <v>619.30000000000007</v>
      </c>
      <c r="E44" s="67">
        <f>D44/C44*100</f>
        <v>98.301587301587318</v>
      </c>
    </row>
    <row r="45" spans="1:5" ht="71.25" customHeight="1">
      <c r="A45" s="89" t="s">
        <v>144</v>
      </c>
      <c r="B45" s="89" t="s">
        <v>142</v>
      </c>
      <c r="C45" s="34">
        <f>C46</f>
        <v>630</v>
      </c>
      <c r="D45" s="34">
        <f>D46</f>
        <v>577.6</v>
      </c>
      <c r="E45" s="67">
        <f>D45/C45*100</f>
        <v>91.682539682539684</v>
      </c>
    </row>
    <row r="46" spans="1:5" ht="85.5" customHeight="1">
      <c r="A46" s="89" t="s">
        <v>145</v>
      </c>
      <c r="B46" s="89" t="s">
        <v>143</v>
      </c>
      <c r="C46" s="34">
        <v>630</v>
      </c>
      <c r="D46" s="34">
        <v>577.6</v>
      </c>
      <c r="E46" s="67">
        <f>D46/C46*100</f>
        <v>91.682539682539684</v>
      </c>
    </row>
    <row r="47" spans="1:5" ht="61.5" customHeight="1">
      <c r="A47" s="33" t="s">
        <v>127</v>
      </c>
      <c r="B47" s="33" t="s">
        <v>28</v>
      </c>
      <c r="C47" s="34">
        <f t="shared" ref="C47:D47" si="6">C48</f>
        <v>0</v>
      </c>
      <c r="D47" s="34">
        <f t="shared" si="6"/>
        <v>41.7</v>
      </c>
      <c r="E47" s="68"/>
    </row>
    <row r="48" spans="1:5" ht="67.5" customHeight="1">
      <c r="A48" s="33" t="s">
        <v>128</v>
      </c>
      <c r="B48" s="33" t="s">
        <v>110</v>
      </c>
      <c r="C48" s="34"/>
      <c r="D48" s="34">
        <v>41.7</v>
      </c>
      <c r="E48" s="68"/>
    </row>
    <row r="49" spans="1:5" ht="67.5" customHeight="1">
      <c r="A49" s="31" t="s">
        <v>369</v>
      </c>
      <c r="B49" s="31" t="s">
        <v>370</v>
      </c>
      <c r="C49" s="34">
        <f t="shared" ref="C49" si="7">C50</f>
        <v>0</v>
      </c>
      <c r="D49" s="34">
        <f>D50</f>
        <v>51.4</v>
      </c>
      <c r="E49" s="68"/>
    </row>
    <row r="50" spans="1:5" ht="67.5" customHeight="1">
      <c r="A50" s="33" t="s">
        <v>371</v>
      </c>
      <c r="B50" s="33" t="s">
        <v>372</v>
      </c>
      <c r="C50" s="34"/>
      <c r="D50" s="34">
        <v>51.4</v>
      </c>
      <c r="E50" s="68"/>
    </row>
    <row r="51" spans="1:5" ht="40.5" customHeight="1">
      <c r="A51" s="31" t="s">
        <v>129</v>
      </c>
      <c r="B51" s="39" t="s">
        <v>88</v>
      </c>
      <c r="C51" s="32">
        <f>C52+C53</f>
        <v>107</v>
      </c>
      <c r="D51" s="32">
        <f>D52+D53+D54</f>
        <v>163.69999999999999</v>
      </c>
      <c r="E51" s="32">
        <f t="shared" ref="E51" si="8">E52+E53</f>
        <v>287.28571428571428</v>
      </c>
    </row>
    <row r="52" spans="1:5" ht="136.5" customHeight="1">
      <c r="A52" s="21" t="s">
        <v>358</v>
      </c>
      <c r="B52" s="21" t="s">
        <v>357</v>
      </c>
      <c r="C52" s="34">
        <v>2</v>
      </c>
      <c r="D52" s="34">
        <v>5.3</v>
      </c>
      <c r="E52" s="68">
        <f>D52/C52*100</f>
        <v>265</v>
      </c>
    </row>
    <row r="53" spans="1:5" ht="167.25" customHeight="1">
      <c r="A53" s="21" t="s">
        <v>359</v>
      </c>
      <c r="B53" s="21" t="s">
        <v>360</v>
      </c>
      <c r="C53" s="34">
        <v>105</v>
      </c>
      <c r="D53" s="34">
        <v>23.4</v>
      </c>
      <c r="E53" s="68">
        <f>D53/C53*100</f>
        <v>22.285714285714285</v>
      </c>
    </row>
    <row r="54" spans="1:5" ht="92.25" customHeight="1">
      <c r="A54" s="21" t="s">
        <v>367</v>
      </c>
      <c r="B54" s="21" t="s">
        <v>368</v>
      </c>
      <c r="C54" s="34"/>
      <c r="D54" s="34">
        <v>135</v>
      </c>
      <c r="E54" s="68"/>
    </row>
    <row r="55" spans="1:5" ht="42.75" customHeight="1">
      <c r="A55" s="98" t="s">
        <v>130</v>
      </c>
      <c r="B55" s="31" t="s">
        <v>96</v>
      </c>
      <c r="C55" s="32">
        <f>C56+C67</f>
        <v>35658</v>
      </c>
      <c r="D55" s="32">
        <f t="shared" ref="D55" si="9">D56+D67</f>
        <v>29286.400000000001</v>
      </c>
      <c r="E55" s="68">
        <f>D55/C55*100</f>
        <v>82.131359021818398</v>
      </c>
    </row>
    <row r="56" spans="1:5" ht="116.25" customHeight="1">
      <c r="A56" s="98" t="s">
        <v>131</v>
      </c>
      <c r="B56" s="31" t="s">
        <v>15</v>
      </c>
      <c r="C56" s="32">
        <f>C57+C60+C63</f>
        <v>35657</v>
      </c>
      <c r="D56" s="32">
        <f t="shared" ref="D56" si="10">D57+D60+D63</f>
        <v>29285.4</v>
      </c>
      <c r="E56" s="68">
        <f>D56/C56*100</f>
        <v>82.130857896065294</v>
      </c>
    </row>
    <row r="57" spans="1:5" ht="57.75" customHeight="1">
      <c r="A57" s="33" t="s">
        <v>344</v>
      </c>
      <c r="B57" s="33" t="s">
        <v>16</v>
      </c>
      <c r="C57" s="34">
        <f t="shared" ref="C57:D58" si="11">C58</f>
        <v>424</v>
      </c>
      <c r="D57" s="34">
        <f t="shared" si="11"/>
        <v>318</v>
      </c>
      <c r="E57" s="68">
        <f>D57/C57*100</f>
        <v>75</v>
      </c>
    </row>
    <row r="58" spans="1:5" ht="31.5">
      <c r="A58" s="33" t="s">
        <v>343</v>
      </c>
      <c r="B58" s="33" t="s">
        <v>17</v>
      </c>
      <c r="C58" s="34">
        <f t="shared" si="11"/>
        <v>424</v>
      </c>
      <c r="D58" s="34">
        <f t="shared" si="11"/>
        <v>318</v>
      </c>
      <c r="E58" s="68">
        <f>D58/C58*100</f>
        <v>75</v>
      </c>
    </row>
    <row r="59" spans="1:5" ht="47.25">
      <c r="A59" s="33" t="s">
        <v>361</v>
      </c>
      <c r="B59" s="33" t="s">
        <v>29</v>
      </c>
      <c r="C59" s="34">
        <v>424</v>
      </c>
      <c r="D59" s="34">
        <v>318</v>
      </c>
      <c r="E59" s="68">
        <f>D59/C59*100</f>
        <v>75</v>
      </c>
    </row>
    <row r="60" spans="1:5" ht="63">
      <c r="A60" s="33" t="s">
        <v>346</v>
      </c>
      <c r="B60" s="33" t="s">
        <v>18</v>
      </c>
      <c r="C60" s="34">
        <f t="shared" ref="C60:D61" si="12">C61</f>
        <v>1418</v>
      </c>
      <c r="D60" s="34">
        <f t="shared" si="12"/>
        <v>1418</v>
      </c>
      <c r="E60" s="68">
        <f>D60/C60*100</f>
        <v>100</v>
      </c>
    </row>
    <row r="61" spans="1:5" ht="65.25" customHeight="1">
      <c r="A61" s="33" t="s">
        <v>347</v>
      </c>
      <c r="B61" s="33" t="s">
        <v>30</v>
      </c>
      <c r="C61" s="34">
        <f t="shared" si="12"/>
        <v>1418</v>
      </c>
      <c r="D61" s="34">
        <f t="shared" si="12"/>
        <v>1418</v>
      </c>
      <c r="E61" s="68">
        <f>D61/C61*100</f>
        <v>100</v>
      </c>
    </row>
    <row r="62" spans="1:5" ht="67.5" customHeight="1">
      <c r="A62" s="33" t="s">
        <v>345</v>
      </c>
      <c r="B62" s="33" t="s">
        <v>31</v>
      </c>
      <c r="C62" s="34">
        <v>1418</v>
      </c>
      <c r="D62" s="34">
        <v>1418</v>
      </c>
      <c r="E62" s="68">
        <f>D62/C62*100</f>
        <v>100</v>
      </c>
    </row>
    <row r="63" spans="1:5" ht="42" customHeight="1">
      <c r="A63" s="33" t="s">
        <v>348</v>
      </c>
      <c r="B63" s="33" t="s">
        <v>19</v>
      </c>
      <c r="C63" s="34">
        <f>C64+C66</f>
        <v>33815</v>
      </c>
      <c r="D63" s="34">
        <f>D64+D66</f>
        <v>27549.4</v>
      </c>
      <c r="E63" s="68">
        <f>D63/C63*100</f>
        <v>81.470944846961416</v>
      </c>
    </row>
    <row r="64" spans="1:5" ht="122.25" customHeight="1">
      <c r="A64" s="89" t="s">
        <v>349</v>
      </c>
      <c r="B64" s="89" t="s">
        <v>146</v>
      </c>
      <c r="C64" s="34">
        <f>C65</f>
        <v>776</v>
      </c>
      <c r="D64" s="34">
        <f t="shared" ref="D64" si="13">D65</f>
        <v>389.4</v>
      </c>
      <c r="E64" s="68">
        <f>D64/C64*100</f>
        <v>50.180412371134018</v>
      </c>
    </row>
    <row r="65" spans="1:5" ht="144" customHeight="1">
      <c r="A65" s="89" t="s">
        <v>350</v>
      </c>
      <c r="B65" s="89" t="s">
        <v>147</v>
      </c>
      <c r="C65" s="34">
        <v>776</v>
      </c>
      <c r="D65" s="34">
        <v>389.4</v>
      </c>
      <c r="E65" s="67">
        <f>D65/C65*100</f>
        <v>50.180412371134018</v>
      </c>
    </row>
    <row r="66" spans="1:5" ht="49.5" customHeight="1">
      <c r="A66" s="33" t="s">
        <v>351</v>
      </c>
      <c r="B66" s="33" t="s">
        <v>111</v>
      </c>
      <c r="C66" s="34">
        <v>33039</v>
      </c>
      <c r="D66" s="34">
        <v>27160</v>
      </c>
      <c r="E66" s="67">
        <f>D66/C66*100</f>
        <v>82.205877901873549</v>
      </c>
    </row>
    <row r="67" spans="1:5" s="37" customFormat="1" ht="153.75" customHeight="1">
      <c r="A67" s="90" t="s">
        <v>354</v>
      </c>
      <c r="B67" s="90" t="s">
        <v>352</v>
      </c>
      <c r="C67" s="90">
        <f>C68</f>
        <v>1</v>
      </c>
      <c r="D67" s="68">
        <f t="shared" ref="D67" si="14">D68</f>
        <v>1</v>
      </c>
      <c r="E67" s="68">
        <f>D67/C67*100</f>
        <v>100</v>
      </c>
    </row>
    <row r="68" spans="1:5" ht="129" customHeight="1">
      <c r="A68" s="21" t="s">
        <v>355</v>
      </c>
      <c r="B68" s="21" t="s">
        <v>353</v>
      </c>
      <c r="C68" s="21">
        <v>1</v>
      </c>
      <c r="D68" s="34">
        <v>1</v>
      </c>
      <c r="E68" s="67">
        <f>D68/C68*100</f>
        <v>100</v>
      </c>
    </row>
    <row r="69" spans="1:5" ht="35.25" customHeight="1">
      <c r="A69" s="99"/>
      <c r="B69" s="31" t="s">
        <v>93</v>
      </c>
      <c r="C69" s="32">
        <f>C8+C55</f>
        <v>72033.2</v>
      </c>
      <c r="D69" s="32">
        <f>D8+D55</f>
        <v>59491.400000000009</v>
      </c>
      <c r="E69" s="68">
        <f>D69/C69*100</f>
        <v>82.588861802613252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11" sqref="K11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104" t="s">
        <v>167</v>
      </c>
      <c r="D1" s="104"/>
      <c r="E1" s="22"/>
      <c r="F1" s="22"/>
    </row>
    <row r="2" spans="1:6" ht="15.75">
      <c r="A2" s="105" t="s">
        <v>86</v>
      </c>
      <c r="B2" s="105"/>
      <c r="C2" s="105"/>
      <c r="D2" s="105"/>
      <c r="E2" s="105"/>
      <c r="F2" s="105"/>
    </row>
    <row r="3" spans="1:6" ht="15.75">
      <c r="A3" s="106" t="s">
        <v>87</v>
      </c>
      <c r="B3" s="106"/>
      <c r="C3" s="106"/>
      <c r="D3" s="106"/>
      <c r="E3" s="23"/>
      <c r="F3" s="23"/>
    </row>
    <row r="4" spans="1:6" ht="15.75">
      <c r="A4" s="106" t="s">
        <v>375</v>
      </c>
      <c r="B4" s="106"/>
      <c r="C4" s="106"/>
      <c r="D4" s="106"/>
      <c r="E4" s="23"/>
      <c r="F4" s="23"/>
    </row>
    <row r="5" spans="1:6" ht="15.75">
      <c r="A5" s="23"/>
      <c r="B5" s="23"/>
      <c r="C5" s="23"/>
      <c r="D5" s="23" t="s">
        <v>92</v>
      </c>
      <c r="E5" s="23"/>
      <c r="F5" s="23"/>
    </row>
    <row r="6" spans="1:6" ht="15.75">
      <c r="A6" s="107" t="s">
        <v>75</v>
      </c>
      <c r="B6" s="109" t="s">
        <v>76</v>
      </c>
      <c r="C6" s="24" t="s">
        <v>77</v>
      </c>
      <c r="D6" s="24" t="s">
        <v>78</v>
      </c>
      <c r="E6" s="23"/>
      <c r="F6" s="23"/>
    </row>
    <row r="7" spans="1:6" ht="15.75">
      <c r="A7" s="108"/>
      <c r="B7" s="109"/>
      <c r="C7" s="25"/>
      <c r="D7" s="26"/>
      <c r="E7" s="23"/>
      <c r="F7" s="23"/>
    </row>
    <row r="8" spans="1:6" ht="52.5" customHeight="1">
      <c r="A8" s="47" t="s">
        <v>79</v>
      </c>
      <c r="B8" s="47" t="s">
        <v>80</v>
      </c>
      <c r="C8" s="40">
        <f>-(C9+C10)</f>
        <v>-16063.699999999997</v>
      </c>
      <c r="D8" s="40">
        <f>-(D9+D10)</f>
        <v>-9700.4999999999854</v>
      </c>
      <c r="E8" s="23"/>
      <c r="F8" s="23"/>
    </row>
    <row r="9" spans="1:6" ht="50.25" customHeight="1">
      <c r="A9" s="27" t="s">
        <v>81</v>
      </c>
      <c r="B9" s="27" t="s">
        <v>82</v>
      </c>
      <c r="C9" s="41">
        <f>-'Приложение 1'!C69</f>
        <v>-72033.2</v>
      </c>
      <c r="D9" s="41">
        <f>-'Приложение 1'!D69</f>
        <v>-59491.400000000009</v>
      </c>
      <c r="E9" s="23"/>
      <c r="F9" s="23"/>
    </row>
    <row r="10" spans="1:6" ht="51.75" customHeight="1">
      <c r="A10" s="27" t="s">
        <v>83</v>
      </c>
      <c r="B10" s="27" t="s">
        <v>84</v>
      </c>
      <c r="C10" s="41">
        <f>'Приложение 2'!D35</f>
        <v>88096.9</v>
      </c>
      <c r="D10" s="41">
        <f>'Приложение 2'!E35</f>
        <v>69191.899999999994</v>
      </c>
      <c r="E10" s="23"/>
      <c r="F10" s="23"/>
    </row>
    <row r="11" spans="1:6" ht="52.5" customHeight="1">
      <c r="A11" s="28"/>
      <c r="B11" s="29" t="s">
        <v>85</v>
      </c>
      <c r="C11" s="40">
        <f>-C8</f>
        <v>16063.699999999997</v>
      </c>
      <c r="D11" s="40">
        <f>-D8</f>
        <v>9700.4999999999854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7" workbookViewId="0">
      <selection activeCell="D35" sqref="D35"/>
    </sheetView>
  </sheetViews>
  <sheetFormatPr defaultRowHeight="15"/>
  <cols>
    <col min="1" max="1" width="29.5703125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8" t="s">
        <v>32</v>
      </c>
    </row>
    <row r="2" spans="1:6" ht="18" customHeight="1">
      <c r="A2" s="110" t="s">
        <v>73</v>
      </c>
      <c r="B2" s="110"/>
      <c r="C2" s="110"/>
      <c r="D2" s="110"/>
      <c r="E2" s="110"/>
      <c r="F2" s="110"/>
    </row>
    <row r="3" spans="1:6" ht="31.5" customHeight="1">
      <c r="A3" s="110" t="s">
        <v>376</v>
      </c>
      <c r="B3" s="110"/>
      <c r="C3" s="110"/>
      <c r="D3" s="110"/>
      <c r="E3" s="110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160</v>
      </c>
      <c r="E5" s="7" t="s">
        <v>91</v>
      </c>
      <c r="F5" s="7" t="s">
        <v>342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356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23449</v>
      </c>
      <c r="E7" s="12">
        <f t="shared" si="0"/>
        <v>18183.5</v>
      </c>
      <c r="F7" s="43">
        <f>E7/D7*100</f>
        <v>77.544884643268375</v>
      </c>
    </row>
    <row r="8" spans="1:6" ht="87" customHeight="1">
      <c r="A8" s="52" t="s">
        <v>148</v>
      </c>
      <c r="B8" s="9" t="s">
        <v>38</v>
      </c>
      <c r="C8" s="9" t="s">
        <v>39</v>
      </c>
      <c r="D8" s="14">
        <v>2269</v>
      </c>
      <c r="E8" s="14">
        <v>1789</v>
      </c>
      <c r="F8" s="42">
        <f>E8/D8*100</f>
        <v>78.845306302335828</v>
      </c>
    </row>
    <row r="9" spans="1:6" ht="124.5" customHeight="1">
      <c r="A9" s="13" t="s">
        <v>41</v>
      </c>
      <c r="B9" s="9" t="s">
        <v>38</v>
      </c>
      <c r="C9" s="9" t="s">
        <v>42</v>
      </c>
      <c r="D9" s="14">
        <v>17184</v>
      </c>
      <c r="E9" s="14">
        <v>13758.7</v>
      </c>
      <c r="F9" s="42">
        <f>E9/D9*100</f>
        <v>80.0669227188082</v>
      </c>
    </row>
    <row r="10" spans="1:6" ht="94.5" customHeight="1">
      <c r="A10" s="36" t="s">
        <v>89</v>
      </c>
      <c r="B10" s="9" t="s">
        <v>38</v>
      </c>
      <c r="C10" s="9" t="s">
        <v>90</v>
      </c>
      <c r="D10" s="14">
        <v>18</v>
      </c>
      <c r="E10" s="14">
        <v>18</v>
      </c>
      <c r="F10" s="42">
        <f>E10/D10*100</f>
        <v>100</v>
      </c>
    </row>
    <row r="11" spans="1:6" ht="25.5" customHeight="1">
      <c r="A11" s="36" t="s">
        <v>166</v>
      </c>
      <c r="B11" s="9" t="s">
        <v>38</v>
      </c>
      <c r="C11" s="9" t="s">
        <v>44</v>
      </c>
      <c r="D11" s="14">
        <v>97</v>
      </c>
      <c r="E11" s="14"/>
      <c r="F11" s="42">
        <f>E11/D11*100</f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3881</v>
      </c>
      <c r="E12" s="14">
        <v>2617.8000000000002</v>
      </c>
      <c r="F12" s="42">
        <f>E12/D12*100</f>
        <v>67.451687709353266</v>
      </c>
    </row>
    <row r="13" spans="1:6" ht="31.5">
      <c r="A13" s="15" t="s">
        <v>71</v>
      </c>
      <c r="B13" s="11" t="s">
        <v>39</v>
      </c>
      <c r="C13" s="11"/>
      <c r="D13" s="12">
        <f t="shared" ref="D13:E13" si="1">D14</f>
        <v>1933</v>
      </c>
      <c r="E13" s="12">
        <f t="shared" si="1"/>
        <v>1541.7</v>
      </c>
      <c r="F13" s="43">
        <f>E13/D13*100</f>
        <v>79.756854630108649</v>
      </c>
    </row>
    <row r="14" spans="1:6" ht="31.5">
      <c r="A14" s="5" t="s">
        <v>70</v>
      </c>
      <c r="B14" s="9" t="s">
        <v>39</v>
      </c>
      <c r="C14" s="9" t="s">
        <v>40</v>
      </c>
      <c r="D14" s="14">
        <v>1933</v>
      </c>
      <c r="E14" s="14">
        <v>1541.7</v>
      </c>
      <c r="F14" s="43">
        <f>E14/D14*100</f>
        <v>79.756854630108649</v>
      </c>
    </row>
    <row r="15" spans="1:6" ht="63">
      <c r="A15" s="10" t="s">
        <v>47</v>
      </c>
      <c r="B15" s="11" t="s">
        <v>40</v>
      </c>
      <c r="C15" s="11"/>
      <c r="D15" s="46">
        <f t="shared" ref="D15:E15" si="2">D17+D16</f>
        <v>1823.7</v>
      </c>
      <c r="E15" s="46">
        <f t="shared" si="2"/>
        <v>1694</v>
      </c>
      <c r="F15" s="43">
        <f>E15/D15*100</f>
        <v>92.88808466304765</v>
      </c>
    </row>
    <row r="16" spans="1:6" s="93" customFormat="1" ht="107.25" customHeight="1">
      <c r="A16" s="21" t="s">
        <v>364</v>
      </c>
      <c r="B16" s="8" t="s">
        <v>40</v>
      </c>
      <c r="C16" s="8" t="s">
        <v>54</v>
      </c>
      <c r="D16" s="92">
        <v>1302.7</v>
      </c>
      <c r="E16" s="92">
        <v>1173</v>
      </c>
      <c r="F16" s="67">
        <f>E16/D16*100</f>
        <v>90.043755277500566</v>
      </c>
    </row>
    <row r="17" spans="1:6" ht="63">
      <c r="A17" s="13" t="s">
        <v>50</v>
      </c>
      <c r="B17" s="9" t="s">
        <v>40</v>
      </c>
      <c r="C17" s="9" t="s">
        <v>51</v>
      </c>
      <c r="D17" s="14">
        <v>521</v>
      </c>
      <c r="E17" s="14">
        <v>521</v>
      </c>
      <c r="F17" s="42">
        <f>E17/D17*100</f>
        <v>100</v>
      </c>
    </row>
    <row r="18" spans="1:6" ht="31.5">
      <c r="A18" s="10" t="s">
        <v>52</v>
      </c>
      <c r="B18" s="11" t="s">
        <v>42</v>
      </c>
      <c r="C18" s="11"/>
      <c r="D18" s="12">
        <f>D20+D21+D19</f>
        <v>17535</v>
      </c>
      <c r="E18" s="12">
        <f>E20+E21+E19</f>
        <v>13625.1</v>
      </c>
      <c r="F18" s="43">
        <f>E18/D18*100</f>
        <v>77.702309666381524</v>
      </c>
    </row>
    <row r="19" spans="1:6" ht="31.5">
      <c r="A19" s="13" t="s">
        <v>159</v>
      </c>
      <c r="B19" s="9" t="s">
        <v>42</v>
      </c>
      <c r="C19" s="9" t="s">
        <v>38</v>
      </c>
      <c r="D19" s="14">
        <v>3292</v>
      </c>
      <c r="E19" s="14">
        <v>3010.1</v>
      </c>
      <c r="F19" s="42">
        <f>E19/D19*100</f>
        <v>91.436816524908863</v>
      </c>
    </row>
    <row r="20" spans="1:6" ht="31.5">
      <c r="A20" s="7" t="s">
        <v>72</v>
      </c>
      <c r="B20" s="9" t="s">
        <v>42</v>
      </c>
      <c r="C20" s="9" t="s">
        <v>49</v>
      </c>
      <c r="D20" s="14">
        <v>14035</v>
      </c>
      <c r="E20" s="14">
        <v>10615</v>
      </c>
      <c r="F20" s="42">
        <f>E20/D20*100</f>
        <v>75.632347702173135</v>
      </c>
    </row>
    <row r="21" spans="1:6" ht="31.5">
      <c r="A21" s="13" t="s">
        <v>55</v>
      </c>
      <c r="B21" s="9" t="s">
        <v>42</v>
      </c>
      <c r="C21" s="9" t="s">
        <v>56</v>
      </c>
      <c r="D21" s="14">
        <v>208</v>
      </c>
      <c r="E21" s="14"/>
      <c r="F21" s="42">
        <f>E21/D21*100</f>
        <v>0</v>
      </c>
    </row>
    <row r="22" spans="1:6" ht="46.5" customHeight="1">
      <c r="A22" s="10" t="s">
        <v>57</v>
      </c>
      <c r="B22" s="11" t="s">
        <v>58</v>
      </c>
      <c r="C22" s="11"/>
      <c r="D22" s="46">
        <f t="shared" ref="D22:E22" si="3">D23+D25+D24</f>
        <v>32462.2</v>
      </c>
      <c r="E22" s="46">
        <f t="shared" si="3"/>
        <v>23320</v>
      </c>
      <c r="F22" s="43">
        <f>E22/D22*100</f>
        <v>71.837398574341847</v>
      </c>
    </row>
    <row r="23" spans="1:6" ht="15.75">
      <c r="A23" s="7" t="s">
        <v>59</v>
      </c>
      <c r="B23" s="9" t="s">
        <v>58</v>
      </c>
      <c r="C23" s="9" t="s">
        <v>38</v>
      </c>
      <c r="D23" s="14">
        <v>477</v>
      </c>
      <c r="E23" s="14">
        <v>319</v>
      </c>
      <c r="F23" s="42">
        <f>E23/D23*100</f>
        <v>66.876310272536685</v>
      </c>
    </row>
    <row r="24" spans="1:6" ht="15.75">
      <c r="A24" s="7" t="s">
        <v>373</v>
      </c>
      <c r="B24" s="9" t="s">
        <v>58</v>
      </c>
      <c r="C24" s="9" t="s">
        <v>39</v>
      </c>
      <c r="D24" s="14">
        <v>300</v>
      </c>
      <c r="E24" s="14"/>
      <c r="F24" s="42"/>
    </row>
    <row r="25" spans="1:6" ht="15.75">
      <c r="A25" s="13" t="s">
        <v>60</v>
      </c>
      <c r="B25" s="9" t="s">
        <v>58</v>
      </c>
      <c r="C25" s="9" t="s">
        <v>40</v>
      </c>
      <c r="D25" s="14">
        <v>31685.200000000001</v>
      </c>
      <c r="E25" s="14">
        <v>23001</v>
      </c>
      <c r="F25" s="42">
        <f>E25/D25*100</f>
        <v>72.592251271887193</v>
      </c>
    </row>
    <row r="26" spans="1:6" ht="15.75">
      <c r="A26" s="10" t="s">
        <v>61</v>
      </c>
      <c r="B26" s="11" t="s">
        <v>43</v>
      </c>
      <c r="C26" s="11"/>
      <c r="D26" s="46">
        <f>D27</f>
        <v>164</v>
      </c>
      <c r="E26" s="12">
        <f t="shared" ref="E26" si="4">E27</f>
        <v>164</v>
      </c>
      <c r="F26" s="43">
        <f>E26/D26*100</f>
        <v>100</v>
      </c>
    </row>
    <row r="27" spans="1:6" ht="31.5">
      <c r="A27" s="7" t="s">
        <v>62</v>
      </c>
      <c r="B27" s="9" t="s">
        <v>43</v>
      </c>
      <c r="C27" s="9" t="s">
        <v>43</v>
      </c>
      <c r="D27" s="14">
        <v>164</v>
      </c>
      <c r="E27" s="14">
        <v>164</v>
      </c>
      <c r="F27" s="42">
        <f>E27/D27*100</f>
        <v>100</v>
      </c>
    </row>
    <row r="28" spans="1:6" ht="31.5">
      <c r="A28" s="10" t="s">
        <v>63</v>
      </c>
      <c r="B28" s="11" t="s">
        <v>53</v>
      </c>
      <c r="C28" s="11"/>
      <c r="D28" s="12">
        <f t="shared" ref="D28:E28" si="5">D29</f>
        <v>2140</v>
      </c>
      <c r="E28" s="12">
        <f t="shared" si="5"/>
        <v>2140</v>
      </c>
      <c r="F28" s="43">
        <f>E28/D28*100</f>
        <v>100</v>
      </c>
    </row>
    <row r="29" spans="1:6" ht="15.75">
      <c r="A29" s="7" t="s">
        <v>64</v>
      </c>
      <c r="B29" s="9" t="s">
        <v>53</v>
      </c>
      <c r="C29" s="9" t="s">
        <v>38</v>
      </c>
      <c r="D29" s="14">
        <v>2140</v>
      </c>
      <c r="E29" s="14">
        <v>2140</v>
      </c>
      <c r="F29" s="42">
        <f>E29/D29*100</f>
        <v>100</v>
      </c>
    </row>
    <row r="30" spans="1:6" ht="31.5">
      <c r="A30" s="10" t="s">
        <v>65</v>
      </c>
      <c r="B30" s="11" t="s">
        <v>54</v>
      </c>
      <c r="C30" s="11"/>
      <c r="D30" s="46">
        <f t="shared" ref="D30:E30" si="6">D31+D32</f>
        <v>462</v>
      </c>
      <c r="E30" s="46">
        <f t="shared" si="6"/>
        <v>395.6</v>
      </c>
      <c r="F30" s="42">
        <f>E30/D30*100</f>
        <v>85.627705627705637</v>
      </c>
    </row>
    <row r="31" spans="1:6" ht="15.75">
      <c r="A31" s="13" t="s">
        <v>66</v>
      </c>
      <c r="B31" s="9" t="s">
        <v>54</v>
      </c>
      <c r="C31" s="9" t="s">
        <v>38</v>
      </c>
      <c r="D31" s="14">
        <v>302</v>
      </c>
      <c r="E31" s="14">
        <v>235.6</v>
      </c>
      <c r="F31" s="42">
        <f>E31/D31*100</f>
        <v>78.013245033112582</v>
      </c>
    </row>
    <row r="32" spans="1:6" ht="31.5">
      <c r="A32" s="21" t="s">
        <v>168</v>
      </c>
      <c r="B32" s="9" t="s">
        <v>54</v>
      </c>
      <c r="C32" s="9" t="s">
        <v>40</v>
      </c>
      <c r="D32" s="14">
        <v>160</v>
      </c>
      <c r="E32" s="14">
        <v>160</v>
      </c>
      <c r="F32" s="42">
        <f>E32/D32*100</f>
        <v>100</v>
      </c>
    </row>
    <row r="33" spans="1:6" ht="31.5">
      <c r="A33" s="16" t="s">
        <v>67</v>
      </c>
      <c r="B33" s="11" t="s">
        <v>44</v>
      </c>
      <c r="C33" s="11"/>
      <c r="D33" s="12">
        <f t="shared" ref="D33:E33" si="7">D34</f>
        <v>8128</v>
      </c>
      <c r="E33" s="12">
        <f t="shared" si="7"/>
        <v>8128</v>
      </c>
      <c r="F33" s="43">
        <f>E33/D33*100</f>
        <v>100</v>
      </c>
    </row>
    <row r="34" spans="1:6" ht="15.75">
      <c r="A34" s="7" t="s">
        <v>68</v>
      </c>
      <c r="B34" s="9" t="s">
        <v>44</v>
      </c>
      <c r="C34" s="9" t="s">
        <v>39</v>
      </c>
      <c r="D34" s="14">
        <v>8128</v>
      </c>
      <c r="E34" s="14">
        <v>8128</v>
      </c>
      <c r="F34" s="42">
        <f>E34/D34*100</f>
        <v>100</v>
      </c>
    </row>
    <row r="35" spans="1:6" ht="15.75">
      <c r="A35" s="16" t="s">
        <v>69</v>
      </c>
      <c r="B35" s="11"/>
      <c r="C35" s="11"/>
      <c r="D35" s="46">
        <f>D7+D13+D15+D18+D22+D26+D28+D30+D33</f>
        <v>88096.9</v>
      </c>
      <c r="E35" s="46">
        <f>E7+E13+E15+E18+E22+E26+E28+E30+E33</f>
        <v>69191.899999999994</v>
      </c>
      <c r="F35" s="43">
        <f>E35/D35*100</f>
        <v>78.540675097534645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workbookViewId="0">
      <selection activeCell="A5" sqref="A5"/>
    </sheetView>
  </sheetViews>
  <sheetFormatPr defaultRowHeight="1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53" customWidth="1"/>
    <col min="8" max="8" width="12.140625" customWidth="1"/>
    <col min="9" max="9" width="12" customWidth="1"/>
  </cols>
  <sheetData>
    <row r="1" spans="1:9" ht="15.75">
      <c r="A1" s="20"/>
      <c r="B1" s="81"/>
      <c r="C1" s="20"/>
      <c r="D1" s="20"/>
      <c r="E1" s="20"/>
      <c r="F1" s="20"/>
      <c r="G1" s="80"/>
      <c r="H1" s="20" t="s">
        <v>167</v>
      </c>
      <c r="I1" s="20"/>
    </row>
    <row r="2" spans="1:9" ht="15.75">
      <c r="A2" s="20"/>
      <c r="B2" s="81"/>
      <c r="C2" s="20"/>
      <c r="D2" s="20"/>
      <c r="E2" s="20"/>
      <c r="F2" s="20"/>
      <c r="G2" s="112" t="s">
        <v>22</v>
      </c>
      <c r="H2" s="112"/>
      <c r="I2" s="112"/>
    </row>
    <row r="3" spans="1:9" ht="15.75">
      <c r="A3" s="20"/>
      <c r="B3" s="81"/>
      <c r="C3" s="20"/>
      <c r="D3" s="20"/>
      <c r="E3" s="20"/>
      <c r="F3" s="20"/>
      <c r="G3" s="80"/>
      <c r="H3" s="20" t="s">
        <v>23</v>
      </c>
      <c r="I3" s="20"/>
    </row>
    <row r="4" spans="1:9" ht="40.5" customHeight="1">
      <c r="A4" s="113" t="s">
        <v>341</v>
      </c>
      <c r="B4" s="114"/>
      <c r="C4" s="114"/>
      <c r="D4" s="114"/>
      <c r="E4" s="114"/>
      <c r="F4" s="114"/>
      <c r="G4" s="114"/>
      <c r="H4" s="115"/>
      <c r="I4" s="115"/>
    </row>
    <row r="5" spans="1:9" ht="15.75">
      <c r="A5" s="79"/>
      <c r="B5" s="78"/>
      <c r="C5" s="78"/>
      <c r="D5" s="78"/>
      <c r="E5" s="78"/>
      <c r="F5" s="78"/>
      <c r="G5" s="77"/>
      <c r="H5" s="76"/>
      <c r="I5" s="76" t="s">
        <v>92</v>
      </c>
    </row>
    <row r="6" spans="1:9" ht="15" customHeight="1">
      <c r="A6" s="119" t="s">
        <v>33</v>
      </c>
      <c r="B6" s="116" t="s">
        <v>289</v>
      </c>
      <c r="C6" s="111" t="s">
        <v>288</v>
      </c>
      <c r="D6" s="111" t="s">
        <v>287</v>
      </c>
      <c r="E6" s="111" t="s">
        <v>286</v>
      </c>
      <c r="F6" s="111" t="s">
        <v>285</v>
      </c>
      <c r="G6" s="117" t="s">
        <v>284</v>
      </c>
      <c r="H6" s="118" t="s">
        <v>283</v>
      </c>
      <c r="I6" s="118" t="s">
        <v>91</v>
      </c>
    </row>
    <row r="7" spans="1:9">
      <c r="A7" s="119"/>
      <c r="B7" s="116"/>
      <c r="C7" s="111"/>
      <c r="D7" s="111"/>
      <c r="E7" s="111"/>
      <c r="F7" s="111"/>
      <c r="G7" s="117"/>
      <c r="H7" s="118"/>
      <c r="I7" s="118"/>
    </row>
    <row r="8" spans="1:9" ht="47.25">
      <c r="A8" s="75" t="s">
        <v>282</v>
      </c>
      <c r="B8" s="56" t="s">
        <v>169</v>
      </c>
      <c r="C8" s="75"/>
      <c r="D8" s="75"/>
      <c r="E8" s="75"/>
      <c r="F8" s="75"/>
      <c r="G8" s="69">
        <f>G9+G74+G85+G106+G133+G173+G181+G188+G202</f>
        <v>68472.100000000006</v>
      </c>
      <c r="H8" s="68">
        <f>H9+H74+H85+H106+H133+H173+H181+H188+H202</f>
        <v>93837.799999999988</v>
      </c>
      <c r="I8" s="68">
        <f>I9+I74+I85+I106+I133+I173+I181+I188+I202</f>
        <v>91328.5</v>
      </c>
    </row>
    <row r="9" spans="1:9" ht="31.5">
      <c r="A9" s="75" t="s">
        <v>281</v>
      </c>
      <c r="B9" s="56" t="s">
        <v>169</v>
      </c>
      <c r="C9" s="56" t="s">
        <v>38</v>
      </c>
      <c r="D9" s="56" t="s">
        <v>175</v>
      </c>
      <c r="E9" s="75"/>
      <c r="F9" s="75"/>
      <c r="G9" s="69">
        <f t="shared" ref="G9:I9" si="0">G10+G15+G28+G36+G32</f>
        <v>16829.099999999999</v>
      </c>
      <c r="H9" s="69">
        <f t="shared" si="0"/>
        <v>26735.899999999998</v>
      </c>
      <c r="I9" s="69">
        <f t="shared" si="0"/>
        <v>25860.5</v>
      </c>
    </row>
    <row r="10" spans="1:9" ht="63">
      <c r="A10" s="75" t="s">
        <v>148</v>
      </c>
      <c r="B10" s="56" t="s">
        <v>169</v>
      </c>
      <c r="C10" s="56" t="s">
        <v>38</v>
      </c>
      <c r="D10" s="56" t="s">
        <v>39</v>
      </c>
      <c r="E10" s="74"/>
      <c r="F10" s="74"/>
      <c r="G10" s="69">
        <f t="shared" ref="G10:I13" si="1">G11</f>
        <v>1755</v>
      </c>
      <c r="H10" s="68">
        <f t="shared" si="1"/>
        <v>2014.3</v>
      </c>
      <c r="I10" s="68">
        <f t="shared" si="1"/>
        <v>2014.3</v>
      </c>
    </row>
    <row r="11" spans="1:9" ht="78.75">
      <c r="A11" s="62" t="s">
        <v>290</v>
      </c>
      <c r="B11" s="56" t="s">
        <v>169</v>
      </c>
      <c r="C11" s="56" t="s">
        <v>38</v>
      </c>
      <c r="D11" s="56" t="s">
        <v>39</v>
      </c>
      <c r="E11" s="62" t="s">
        <v>181</v>
      </c>
      <c r="F11" s="75"/>
      <c r="G11" s="69">
        <f t="shared" si="1"/>
        <v>1755</v>
      </c>
      <c r="H11" s="68">
        <f t="shared" si="1"/>
        <v>2014.3</v>
      </c>
      <c r="I11" s="68">
        <f t="shared" si="1"/>
        <v>2014.3</v>
      </c>
    </row>
    <row r="12" spans="1:9" ht="141.75">
      <c r="A12" s="61" t="s">
        <v>291</v>
      </c>
      <c r="B12" s="65" t="s">
        <v>169</v>
      </c>
      <c r="C12" s="65" t="s">
        <v>38</v>
      </c>
      <c r="D12" s="65" t="s">
        <v>39</v>
      </c>
      <c r="E12" s="61" t="s">
        <v>279</v>
      </c>
      <c r="F12" s="61"/>
      <c r="G12" s="82">
        <f t="shared" si="1"/>
        <v>1755</v>
      </c>
      <c r="H12" s="67">
        <f t="shared" si="1"/>
        <v>2014.3</v>
      </c>
      <c r="I12" s="67">
        <f t="shared" si="1"/>
        <v>2014.3</v>
      </c>
    </row>
    <row r="13" spans="1:9" ht="126">
      <c r="A13" s="21" t="s">
        <v>280</v>
      </c>
      <c r="B13" s="65" t="s">
        <v>169</v>
      </c>
      <c r="C13" s="65" t="s">
        <v>38</v>
      </c>
      <c r="D13" s="65" t="s">
        <v>39</v>
      </c>
      <c r="E13" s="21" t="s">
        <v>279</v>
      </c>
      <c r="F13" s="21">
        <v>100</v>
      </c>
      <c r="G13" s="63">
        <f t="shared" si="1"/>
        <v>1755</v>
      </c>
      <c r="H13" s="67">
        <f t="shared" si="1"/>
        <v>2014.3</v>
      </c>
      <c r="I13" s="67">
        <f t="shared" si="1"/>
        <v>2014.3</v>
      </c>
    </row>
    <row r="14" spans="1:9" ht="47.25">
      <c r="A14" s="21" t="s">
        <v>229</v>
      </c>
      <c r="B14" s="65" t="s">
        <v>169</v>
      </c>
      <c r="C14" s="65" t="s">
        <v>38</v>
      </c>
      <c r="D14" s="65" t="s">
        <v>39</v>
      </c>
      <c r="E14" s="21" t="s">
        <v>279</v>
      </c>
      <c r="F14" s="21">
        <v>120</v>
      </c>
      <c r="G14" s="63">
        <v>1755</v>
      </c>
      <c r="H14" s="67">
        <v>2014.3</v>
      </c>
      <c r="I14" s="67">
        <v>2014.3</v>
      </c>
    </row>
    <row r="15" spans="1:9" ht="110.25">
      <c r="A15" s="62" t="s">
        <v>278</v>
      </c>
      <c r="B15" s="64" t="s">
        <v>169</v>
      </c>
      <c r="C15" s="56" t="s">
        <v>38</v>
      </c>
      <c r="D15" s="56" t="s">
        <v>42</v>
      </c>
      <c r="E15" s="75"/>
      <c r="F15" s="75"/>
      <c r="G15" s="73">
        <f>G16+G24</f>
        <v>12954.1</v>
      </c>
      <c r="H15" s="72">
        <f>H16+H24</f>
        <v>17133.2</v>
      </c>
      <c r="I15" s="73">
        <f>I16+I24</f>
        <v>17064.100000000002</v>
      </c>
    </row>
    <row r="16" spans="1:9" ht="78.75">
      <c r="A16" s="62" t="s">
        <v>290</v>
      </c>
      <c r="B16" s="65" t="s">
        <v>169</v>
      </c>
      <c r="C16" s="65" t="s">
        <v>38</v>
      </c>
      <c r="D16" s="65" t="s">
        <v>42</v>
      </c>
      <c r="E16" s="62" t="s">
        <v>181</v>
      </c>
      <c r="F16" s="75"/>
      <c r="G16" s="73">
        <f>G17</f>
        <v>12119</v>
      </c>
      <c r="H16" s="72">
        <f>H17</f>
        <v>15996.4</v>
      </c>
      <c r="I16" s="72">
        <f>I17</f>
        <v>15952.7</v>
      </c>
    </row>
    <row r="17" spans="1:9" ht="126">
      <c r="A17" s="61" t="s">
        <v>292</v>
      </c>
      <c r="B17" s="65" t="s">
        <v>169</v>
      </c>
      <c r="C17" s="65" t="s">
        <v>38</v>
      </c>
      <c r="D17" s="65" t="s">
        <v>42</v>
      </c>
      <c r="E17" s="61" t="s">
        <v>277</v>
      </c>
      <c r="F17" s="61"/>
      <c r="G17" s="63">
        <f>G18+G20+G22</f>
        <v>12119</v>
      </c>
      <c r="H17" s="67">
        <f>H18+H20+H22</f>
        <v>15996.4</v>
      </c>
      <c r="I17" s="67">
        <f>I18+I20+I22</f>
        <v>15952.7</v>
      </c>
    </row>
    <row r="18" spans="1:9" ht="126">
      <c r="A18" s="21" t="s">
        <v>230</v>
      </c>
      <c r="B18" s="65" t="s">
        <v>169</v>
      </c>
      <c r="C18" s="65" t="s">
        <v>38</v>
      </c>
      <c r="D18" s="65" t="s">
        <v>42</v>
      </c>
      <c r="E18" s="21" t="s">
        <v>277</v>
      </c>
      <c r="F18" s="21">
        <v>100</v>
      </c>
      <c r="G18" s="63">
        <f>G19</f>
        <v>11637</v>
      </c>
      <c r="H18" s="67">
        <f>H19</f>
        <v>15384.3</v>
      </c>
      <c r="I18" s="67">
        <f>I19</f>
        <v>15379.1</v>
      </c>
    </row>
    <row r="19" spans="1:9" ht="47.25">
      <c r="A19" s="21" t="s">
        <v>229</v>
      </c>
      <c r="B19" s="65" t="s">
        <v>169</v>
      </c>
      <c r="C19" s="65" t="s">
        <v>38</v>
      </c>
      <c r="D19" s="65" t="s">
        <v>42</v>
      </c>
      <c r="E19" s="21" t="s">
        <v>277</v>
      </c>
      <c r="F19" s="21">
        <v>120</v>
      </c>
      <c r="G19" s="63">
        <v>11637</v>
      </c>
      <c r="H19" s="67">
        <v>15384.3</v>
      </c>
      <c r="I19" s="67">
        <v>15379.1</v>
      </c>
    </row>
    <row r="20" spans="1:9" ht="47.25">
      <c r="A20" s="21" t="s">
        <v>192</v>
      </c>
      <c r="B20" s="65" t="s">
        <v>169</v>
      </c>
      <c r="C20" s="65" t="s">
        <v>38</v>
      </c>
      <c r="D20" s="65" t="s">
        <v>42</v>
      </c>
      <c r="E20" s="21" t="s">
        <v>277</v>
      </c>
      <c r="F20" s="21">
        <v>200</v>
      </c>
      <c r="G20" s="63">
        <f>G21</f>
        <v>480</v>
      </c>
      <c r="H20" s="67">
        <f>H21</f>
        <v>610.6</v>
      </c>
      <c r="I20" s="67">
        <f>I21</f>
        <v>572.1</v>
      </c>
    </row>
    <row r="21" spans="1:9" ht="63">
      <c r="A21" s="21" t="s">
        <v>191</v>
      </c>
      <c r="B21" s="65" t="s">
        <v>169</v>
      </c>
      <c r="C21" s="65" t="s">
        <v>38</v>
      </c>
      <c r="D21" s="65" t="s">
        <v>42</v>
      </c>
      <c r="E21" s="21" t="s">
        <v>277</v>
      </c>
      <c r="F21" s="21">
        <v>240</v>
      </c>
      <c r="G21" s="63">
        <v>480</v>
      </c>
      <c r="H21" s="67">
        <v>610.6</v>
      </c>
      <c r="I21" s="67">
        <v>572.1</v>
      </c>
    </row>
    <row r="22" spans="1:9" ht="15.75">
      <c r="A22" s="21" t="s">
        <v>253</v>
      </c>
      <c r="B22" s="65" t="s">
        <v>169</v>
      </c>
      <c r="C22" s="65" t="s">
        <v>38</v>
      </c>
      <c r="D22" s="65" t="s">
        <v>42</v>
      </c>
      <c r="E22" s="21" t="s">
        <v>277</v>
      </c>
      <c r="F22" s="21">
        <v>800</v>
      </c>
      <c r="G22" s="63">
        <f>G23</f>
        <v>2</v>
      </c>
      <c r="H22" s="67">
        <f>H23</f>
        <v>1.5</v>
      </c>
      <c r="I22" s="67">
        <f>I23</f>
        <v>1.5</v>
      </c>
    </row>
    <row r="23" spans="1:9" ht="31.5">
      <c r="A23" s="21" t="s">
        <v>270</v>
      </c>
      <c r="B23" s="65" t="s">
        <v>169</v>
      </c>
      <c r="C23" s="65" t="s">
        <v>38</v>
      </c>
      <c r="D23" s="65" t="s">
        <v>42</v>
      </c>
      <c r="E23" s="21" t="s">
        <v>277</v>
      </c>
      <c r="F23" s="21">
        <v>850</v>
      </c>
      <c r="G23" s="63">
        <v>2</v>
      </c>
      <c r="H23" s="67">
        <v>1.5</v>
      </c>
      <c r="I23" s="67">
        <v>1.5</v>
      </c>
    </row>
    <row r="24" spans="1:9" ht="110.25">
      <c r="A24" s="62" t="s">
        <v>293</v>
      </c>
      <c r="B24" s="65" t="s">
        <v>169</v>
      </c>
      <c r="C24" s="64" t="s">
        <v>38</v>
      </c>
      <c r="D24" s="64" t="s">
        <v>42</v>
      </c>
      <c r="E24" s="62" t="s">
        <v>224</v>
      </c>
      <c r="F24" s="62"/>
      <c r="G24" s="63">
        <f t="shared" ref="G24:I26" si="2">G25</f>
        <v>835.1</v>
      </c>
      <c r="H24" s="67">
        <f t="shared" si="2"/>
        <v>1136.8</v>
      </c>
      <c r="I24" s="67">
        <f t="shared" si="2"/>
        <v>1111.4000000000001</v>
      </c>
    </row>
    <row r="25" spans="1:9" ht="141.75">
      <c r="A25" s="61" t="s">
        <v>294</v>
      </c>
      <c r="B25" s="65" t="s">
        <v>169</v>
      </c>
      <c r="C25" s="65" t="s">
        <v>38</v>
      </c>
      <c r="D25" s="65" t="s">
        <v>42</v>
      </c>
      <c r="E25" s="61" t="s">
        <v>276</v>
      </c>
      <c r="F25" s="61"/>
      <c r="G25" s="63">
        <f t="shared" si="2"/>
        <v>835.1</v>
      </c>
      <c r="H25" s="67">
        <f t="shared" si="2"/>
        <v>1136.8</v>
      </c>
      <c r="I25" s="67">
        <f t="shared" si="2"/>
        <v>1111.4000000000001</v>
      </c>
    </row>
    <row r="26" spans="1:9" ht="47.25">
      <c r="A26" s="21" t="s">
        <v>192</v>
      </c>
      <c r="B26" s="65" t="s">
        <v>169</v>
      </c>
      <c r="C26" s="65" t="s">
        <v>38</v>
      </c>
      <c r="D26" s="65" t="s">
        <v>42</v>
      </c>
      <c r="E26" s="21" t="s">
        <v>276</v>
      </c>
      <c r="F26" s="21">
        <v>200</v>
      </c>
      <c r="G26" s="63">
        <f t="shared" si="2"/>
        <v>835.1</v>
      </c>
      <c r="H26" s="67">
        <f t="shared" si="2"/>
        <v>1136.8</v>
      </c>
      <c r="I26" s="67">
        <f t="shared" si="2"/>
        <v>1111.4000000000001</v>
      </c>
    </row>
    <row r="27" spans="1:9" ht="63">
      <c r="A27" s="21" t="s">
        <v>191</v>
      </c>
      <c r="B27" s="65" t="s">
        <v>169</v>
      </c>
      <c r="C27" s="65" t="s">
        <v>38</v>
      </c>
      <c r="D27" s="65" t="s">
        <v>42</v>
      </c>
      <c r="E27" s="21" t="s">
        <v>276</v>
      </c>
      <c r="F27" s="21">
        <v>240</v>
      </c>
      <c r="G27" s="63">
        <v>835.1</v>
      </c>
      <c r="H27" s="67">
        <v>1136.8</v>
      </c>
      <c r="I27" s="67">
        <v>1111.4000000000001</v>
      </c>
    </row>
    <row r="28" spans="1:9" ht="78.75">
      <c r="A28" s="62" t="s">
        <v>89</v>
      </c>
      <c r="B28" s="65" t="s">
        <v>169</v>
      </c>
      <c r="C28" s="56" t="s">
        <v>38</v>
      </c>
      <c r="D28" s="56" t="s">
        <v>90</v>
      </c>
      <c r="E28" s="56"/>
      <c r="F28" s="75"/>
      <c r="G28" s="73">
        <f t="shared" ref="G28:I29" si="3">G29</f>
        <v>16</v>
      </c>
      <c r="H28" s="72">
        <f t="shared" si="3"/>
        <v>16</v>
      </c>
      <c r="I28" s="72">
        <f t="shared" si="3"/>
        <v>16</v>
      </c>
    </row>
    <row r="29" spans="1:9" ht="110.25">
      <c r="A29" s="21" t="s">
        <v>184</v>
      </c>
      <c r="B29" s="65" t="s">
        <v>169</v>
      </c>
      <c r="C29" s="65" t="s">
        <v>38</v>
      </c>
      <c r="D29" s="65" t="s">
        <v>90</v>
      </c>
      <c r="E29" s="65" t="s">
        <v>274</v>
      </c>
      <c r="F29" s="21"/>
      <c r="G29" s="63">
        <f t="shared" si="3"/>
        <v>16</v>
      </c>
      <c r="H29" s="67">
        <f t="shared" si="3"/>
        <v>16</v>
      </c>
      <c r="I29" s="67">
        <f t="shared" si="3"/>
        <v>16</v>
      </c>
    </row>
    <row r="30" spans="1:9" ht="15.75">
      <c r="A30" s="21" t="s">
        <v>183</v>
      </c>
      <c r="B30" s="65" t="s">
        <v>169</v>
      </c>
      <c r="C30" s="65" t="s">
        <v>38</v>
      </c>
      <c r="D30" s="65" t="s">
        <v>90</v>
      </c>
      <c r="E30" s="65" t="s">
        <v>274</v>
      </c>
      <c r="F30" s="21">
        <v>500</v>
      </c>
      <c r="G30" s="63">
        <v>16</v>
      </c>
      <c r="H30" s="67">
        <v>16</v>
      </c>
      <c r="I30" s="67">
        <v>16</v>
      </c>
    </row>
    <row r="31" spans="1:9" ht="47.25">
      <c r="A31" s="21" t="s">
        <v>275</v>
      </c>
      <c r="B31" s="65" t="s">
        <v>169</v>
      </c>
      <c r="C31" s="65" t="s">
        <v>38</v>
      </c>
      <c r="D31" s="65" t="s">
        <v>90</v>
      </c>
      <c r="E31" s="65" t="s">
        <v>274</v>
      </c>
      <c r="F31" s="21">
        <v>540</v>
      </c>
      <c r="G31" s="63">
        <f>G30</f>
        <v>16</v>
      </c>
      <c r="H31" s="67">
        <f>H30</f>
        <v>16</v>
      </c>
      <c r="I31" s="67">
        <f>I30</f>
        <v>16</v>
      </c>
    </row>
    <row r="32" spans="1:9" s="37" customFormat="1" ht="15.75">
      <c r="A32" s="75" t="s">
        <v>166</v>
      </c>
      <c r="B32" s="56" t="s">
        <v>169</v>
      </c>
      <c r="C32" s="56" t="s">
        <v>38</v>
      </c>
      <c r="D32" s="75">
        <v>11</v>
      </c>
      <c r="E32" s="75"/>
      <c r="F32" s="75"/>
      <c r="G32" s="75">
        <f>G33</f>
        <v>10</v>
      </c>
      <c r="H32" s="75">
        <f t="shared" ref="H32:I34" si="4">H33</f>
        <v>10</v>
      </c>
      <c r="I32" s="75">
        <f t="shared" si="4"/>
        <v>0</v>
      </c>
    </row>
    <row r="33" spans="1:10" ht="31.5">
      <c r="A33" s="21" t="s">
        <v>312</v>
      </c>
      <c r="B33" s="65" t="s">
        <v>169</v>
      </c>
      <c r="C33" s="65" t="s">
        <v>38</v>
      </c>
      <c r="D33" s="21">
        <v>11</v>
      </c>
      <c r="E33" s="21" t="s">
        <v>313</v>
      </c>
      <c r="F33" s="21"/>
      <c r="G33" s="21">
        <f>G34</f>
        <v>10</v>
      </c>
      <c r="H33" s="21">
        <f t="shared" si="4"/>
        <v>10</v>
      </c>
      <c r="I33" s="21">
        <f t="shared" si="4"/>
        <v>0</v>
      </c>
    </row>
    <row r="34" spans="1:10" ht="15.75">
      <c r="A34" s="21" t="s">
        <v>253</v>
      </c>
      <c r="B34" s="65" t="s">
        <v>169</v>
      </c>
      <c r="C34" s="65" t="s">
        <v>38</v>
      </c>
      <c r="D34" s="21">
        <v>11</v>
      </c>
      <c r="E34" s="21" t="s">
        <v>313</v>
      </c>
      <c r="F34" s="21">
        <v>800</v>
      </c>
      <c r="G34" s="21">
        <f>G35</f>
        <v>10</v>
      </c>
      <c r="H34" s="21">
        <f t="shared" si="4"/>
        <v>10</v>
      </c>
      <c r="I34" s="21">
        <f t="shared" si="4"/>
        <v>0</v>
      </c>
    </row>
    <row r="35" spans="1:10" ht="15.75">
      <c r="A35" s="21" t="s">
        <v>314</v>
      </c>
      <c r="B35" s="65" t="s">
        <v>169</v>
      </c>
      <c r="C35" s="65" t="s">
        <v>38</v>
      </c>
      <c r="D35" s="21">
        <v>11</v>
      </c>
      <c r="E35" s="21" t="s">
        <v>313</v>
      </c>
      <c r="F35" s="21">
        <v>870</v>
      </c>
      <c r="G35" s="21">
        <v>10</v>
      </c>
      <c r="H35" s="67">
        <v>10</v>
      </c>
      <c r="I35" s="67"/>
    </row>
    <row r="36" spans="1:10" ht="31.5">
      <c r="A36" s="62" t="s">
        <v>45</v>
      </c>
      <c r="B36" s="65" t="s">
        <v>169</v>
      </c>
      <c r="C36" s="56" t="s">
        <v>38</v>
      </c>
      <c r="D36" s="56">
        <v>13</v>
      </c>
      <c r="E36" s="56"/>
      <c r="F36" s="75"/>
      <c r="G36" s="73">
        <f>G37+G44+G71</f>
        <v>2094</v>
      </c>
      <c r="H36" s="72">
        <f>H37+H44+H71+H65</f>
        <v>7562.3999999999987</v>
      </c>
      <c r="I36" s="72">
        <f>I37+I44+I71+I65</f>
        <v>6766.0999999999995</v>
      </c>
    </row>
    <row r="37" spans="1:10" ht="78.75">
      <c r="A37" s="62" t="s">
        <v>290</v>
      </c>
      <c r="B37" s="65" t="s">
        <v>169</v>
      </c>
      <c r="C37" s="64" t="s">
        <v>38</v>
      </c>
      <c r="D37" s="64">
        <v>13</v>
      </c>
      <c r="E37" s="62" t="s">
        <v>181</v>
      </c>
      <c r="F37" s="62"/>
      <c r="G37" s="73">
        <f>G38+G42</f>
        <v>334</v>
      </c>
      <c r="H37" s="72">
        <f>H38+H41</f>
        <v>603.5</v>
      </c>
      <c r="I37" s="72">
        <f>I38+I41</f>
        <v>596.40000000000009</v>
      </c>
      <c r="J37" s="53"/>
    </row>
    <row r="38" spans="1:10" ht="141.75">
      <c r="A38" s="61" t="s">
        <v>295</v>
      </c>
      <c r="B38" s="65" t="s">
        <v>169</v>
      </c>
      <c r="C38" s="66" t="s">
        <v>38</v>
      </c>
      <c r="D38" s="66">
        <v>13</v>
      </c>
      <c r="E38" s="61" t="s">
        <v>273</v>
      </c>
      <c r="F38" s="61"/>
      <c r="G38" s="63">
        <f t="shared" ref="G38:I39" si="5">G39</f>
        <v>334</v>
      </c>
      <c r="H38" s="67">
        <f t="shared" si="5"/>
        <v>277.5</v>
      </c>
      <c r="I38" s="67">
        <f t="shared" si="5"/>
        <v>271.3</v>
      </c>
    </row>
    <row r="39" spans="1:10" ht="47.25">
      <c r="A39" s="21" t="s">
        <v>192</v>
      </c>
      <c r="B39" s="65" t="s">
        <v>169</v>
      </c>
      <c r="C39" s="65" t="s">
        <v>38</v>
      </c>
      <c r="D39" s="65">
        <v>13</v>
      </c>
      <c r="E39" s="21" t="s">
        <v>273</v>
      </c>
      <c r="F39" s="21">
        <v>200</v>
      </c>
      <c r="G39" s="63">
        <f t="shared" si="5"/>
        <v>334</v>
      </c>
      <c r="H39" s="67">
        <f t="shared" si="5"/>
        <v>277.5</v>
      </c>
      <c r="I39" s="67">
        <f t="shared" si="5"/>
        <v>271.3</v>
      </c>
    </row>
    <row r="40" spans="1:10" ht="63">
      <c r="A40" s="21" t="s">
        <v>191</v>
      </c>
      <c r="B40" s="65" t="s">
        <v>169</v>
      </c>
      <c r="C40" s="65" t="s">
        <v>38</v>
      </c>
      <c r="D40" s="65">
        <v>13</v>
      </c>
      <c r="E40" s="21" t="s">
        <v>273</v>
      </c>
      <c r="F40" s="21">
        <v>240</v>
      </c>
      <c r="G40" s="63">
        <v>334</v>
      </c>
      <c r="H40" s="67">
        <v>277.5</v>
      </c>
      <c r="I40" s="67">
        <v>271.3</v>
      </c>
    </row>
    <row r="41" spans="1:10" ht="126">
      <c r="A41" s="61" t="s">
        <v>296</v>
      </c>
      <c r="B41" s="65" t="s">
        <v>169</v>
      </c>
      <c r="C41" s="66" t="s">
        <v>38</v>
      </c>
      <c r="D41" s="66">
        <v>13</v>
      </c>
      <c r="E41" s="84" t="s">
        <v>272</v>
      </c>
      <c r="F41" s="61"/>
      <c r="G41" s="63">
        <f t="shared" ref="G41:I42" si="6">G42</f>
        <v>0</v>
      </c>
      <c r="H41" s="67">
        <f t="shared" si="6"/>
        <v>326</v>
      </c>
      <c r="I41" s="67">
        <f t="shared" si="6"/>
        <v>325.10000000000002</v>
      </c>
    </row>
    <row r="42" spans="1:10" ht="47.25">
      <c r="A42" s="21" t="s">
        <v>192</v>
      </c>
      <c r="B42" s="65" t="s">
        <v>169</v>
      </c>
      <c r="C42" s="65" t="s">
        <v>38</v>
      </c>
      <c r="D42" s="65">
        <v>13</v>
      </c>
      <c r="E42" s="71" t="s">
        <v>271</v>
      </c>
      <c r="F42" s="21">
        <v>240</v>
      </c>
      <c r="G42" s="63">
        <f t="shared" si="6"/>
        <v>0</v>
      </c>
      <c r="H42" s="67">
        <f t="shared" si="6"/>
        <v>326</v>
      </c>
      <c r="I42" s="67">
        <f t="shared" si="6"/>
        <v>325.10000000000002</v>
      </c>
    </row>
    <row r="43" spans="1:10" ht="63">
      <c r="A43" s="21" t="s">
        <v>191</v>
      </c>
      <c r="B43" s="65" t="s">
        <v>169</v>
      </c>
      <c r="C43" s="65" t="s">
        <v>38</v>
      </c>
      <c r="D43" s="65">
        <v>13</v>
      </c>
      <c r="E43" s="71" t="s">
        <v>271</v>
      </c>
      <c r="F43" s="21">
        <v>244</v>
      </c>
      <c r="G43" s="63"/>
      <c r="H43" s="67">
        <v>326</v>
      </c>
      <c r="I43" s="67">
        <v>325.10000000000002</v>
      </c>
    </row>
    <row r="44" spans="1:10" ht="110.25">
      <c r="A44" s="62" t="s">
        <v>293</v>
      </c>
      <c r="B44" s="65" t="s">
        <v>169</v>
      </c>
      <c r="C44" s="64" t="s">
        <v>38</v>
      </c>
      <c r="D44" s="64">
        <v>13</v>
      </c>
      <c r="E44" s="62" t="s">
        <v>220</v>
      </c>
      <c r="F44" s="61"/>
      <c r="G44" s="73">
        <f>G45+G50+G53+G56</f>
        <v>1760</v>
      </c>
      <c r="H44" s="73">
        <f>H45+H50+H53+H56+H59+H62</f>
        <v>6638.6999999999989</v>
      </c>
      <c r="I44" s="73">
        <f>I45+I50+I53+I56+I59+I62</f>
        <v>5849.4999999999991</v>
      </c>
    </row>
    <row r="45" spans="1:10" ht="141.75">
      <c r="A45" s="61" t="s">
        <v>297</v>
      </c>
      <c r="B45" s="65" t="s">
        <v>169</v>
      </c>
      <c r="C45" s="66" t="s">
        <v>38</v>
      </c>
      <c r="D45" s="66">
        <v>13</v>
      </c>
      <c r="E45" s="61" t="s">
        <v>269</v>
      </c>
      <c r="F45" s="61"/>
      <c r="G45" s="63">
        <f>G46</f>
        <v>1760</v>
      </c>
      <c r="H45" s="67">
        <f>H46+H48</f>
        <v>5319.7999999999993</v>
      </c>
      <c r="I45" s="67">
        <f>I46+I48</f>
        <v>4924.2</v>
      </c>
    </row>
    <row r="46" spans="1:10" ht="47.25">
      <c r="A46" s="21" t="s">
        <v>192</v>
      </c>
      <c r="B46" s="65" t="s">
        <v>169</v>
      </c>
      <c r="C46" s="66" t="s">
        <v>38</v>
      </c>
      <c r="D46" s="65">
        <v>13</v>
      </c>
      <c r="E46" s="21" t="s">
        <v>269</v>
      </c>
      <c r="F46" s="21">
        <v>200</v>
      </c>
      <c r="G46" s="82">
        <f>G47</f>
        <v>1760</v>
      </c>
      <c r="H46" s="83">
        <f>H47</f>
        <v>5316.9</v>
      </c>
      <c r="I46" s="83">
        <f>I47</f>
        <v>4922.2</v>
      </c>
    </row>
    <row r="47" spans="1:10" ht="63">
      <c r="A47" s="21" t="s">
        <v>191</v>
      </c>
      <c r="B47" s="65" t="s">
        <v>169</v>
      </c>
      <c r="C47" s="66" t="s">
        <v>38</v>
      </c>
      <c r="D47" s="65">
        <v>13</v>
      </c>
      <c r="E47" s="21" t="s">
        <v>269</v>
      </c>
      <c r="F47" s="21">
        <v>240</v>
      </c>
      <c r="G47" s="63">
        <v>1760</v>
      </c>
      <c r="H47" s="67">
        <v>5316.9</v>
      </c>
      <c r="I47" s="67">
        <v>4922.2</v>
      </c>
    </row>
    <row r="48" spans="1:10" ht="15.75">
      <c r="A48" s="21" t="s">
        <v>253</v>
      </c>
      <c r="B48" s="65" t="s">
        <v>169</v>
      </c>
      <c r="C48" s="66" t="s">
        <v>38</v>
      </c>
      <c r="D48" s="65">
        <v>13</v>
      </c>
      <c r="E48" s="21" t="s">
        <v>269</v>
      </c>
      <c r="F48" s="21">
        <v>800</v>
      </c>
      <c r="G48" s="63"/>
      <c r="H48" s="67">
        <f>H49</f>
        <v>2.9</v>
      </c>
      <c r="I48" s="67">
        <f>I49</f>
        <v>2</v>
      </c>
    </row>
    <row r="49" spans="1:9" ht="31.5">
      <c r="A49" s="21" t="s">
        <v>270</v>
      </c>
      <c r="B49" s="65" t="s">
        <v>169</v>
      </c>
      <c r="C49" s="66" t="s">
        <v>38</v>
      </c>
      <c r="D49" s="65">
        <v>13</v>
      </c>
      <c r="E49" s="21" t="s">
        <v>269</v>
      </c>
      <c r="F49" s="21">
        <v>850</v>
      </c>
      <c r="G49" s="63"/>
      <c r="H49" s="67">
        <v>2.9</v>
      </c>
      <c r="I49" s="67">
        <v>2</v>
      </c>
    </row>
    <row r="50" spans="1:9" ht="47.25">
      <c r="A50" s="61" t="s">
        <v>268</v>
      </c>
      <c r="B50" s="65" t="s">
        <v>169</v>
      </c>
      <c r="C50" s="66" t="s">
        <v>38</v>
      </c>
      <c r="D50" s="66">
        <v>13</v>
      </c>
      <c r="E50" s="61" t="s">
        <v>267</v>
      </c>
      <c r="F50" s="61"/>
      <c r="G50" s="63">
        <f t="shared" ref="G50:I51" si="7">G51</f>
        <v>0</v>
      </c>
      <c r="H50" s="67">
        <f t="shared" si="7"/>
        <v>237</v>
      </c>
      <c r="I50" s="67">
        <f t="shared" si="7"/>
        <v>99.4</v>
      </c>
    </row>
    <row r="51" spans="1:9" ht="47.25">
      <c r="A51" s="21" t="s">
        <v>192</v>
      </c>
      <c r="B51" s="65" t="s">
        <v>169</v>
      </c>
      <c r="C51" s="66" t="s">
        <v>38</v>
      </c>
      <c r="D51" s="65">
        <v>13</v>
      </c>
      <c r="E51" s="21" t="s">
        <v>266</v>
      </c>
      <c r="F51" s="21">
        <v>200</v>
      </c>
      <c r="G51" s="63">
        <f t="shared" si="7"/>
        <v>0</v>
      </c>
      <c r="H51" s="67">
        <f t="shared" si="7"/>
        <v>237</v>
      </c>
      <c r="I51" s="67">
        <f t="shared" si="7"/>
        <v>99.4</v>
      </c>
    </row>
    <row r="52" spans="1:9" ht="63">
      <c r="A52" s="21" t="s">
        <v>191</v>
      </c>
      <c r="B52" s="65" t="s">
        <v>169</v>
      </c>
      <c r="C52" s="65" t="s">
        <v>38</v>
      </c>
      <c r="D52" s="65">
        <v>13</v>
      </c>
      <c r="E52" s="21" t="s">
        <v>266</v>
      </c>
      <c r="F52" s="21">
        <v>240</v>
      </c>
      <c r="G52" s="63"/>
      <c r="H52" s="67">
        <v>237</v>
      </c>
      <c r="I52" s="67">
        <v>99.4</v>
      </c>
    </row>
    <row r="53" spans="1:9" ht="63">
      <c r="A53" s="61" t="s">
        <v>265</v>
      </c>
      <c r="B53" s="65" t="s">
        <v>169</v>
      </c>
      <c r="C53" s="66" t="s">
        <v>38</v>
      </c>
      <c r="D53" s="66">
        <v>13</v>
      </c>
      <c r="E53" s="61" t="s">
        <v>264</v>
      </c>
      <c r="F53" s="61"/>
      <c r="G53" s="63">
        <f t="shared" ref="G53:I54" si="8">G54</f>
        <v>0</v>
      </c>
      <c r="H53" s="67">
        <f t="shared" si="8"/>
        <v>144</v>
      </c>
      <c r="I53" s="67">
        <f t="shared" si="8"/>
        <v>121</v>
      </c>
    </row>
    <row r="54" spans="1:9" ht="47.25">
      <c r="A54" s="21" t="s">
        <v>192</v>
      </c>
      <c r="B54" s="65" t="s">
        <v>169</v>
      </c>
      <c r="C54" s="66" t="s">
        <v>38</v>
      </c>
      <c r="D54" s="65">
        <v>13</v>
      </c>
      <c r="E54" s="21" t="s">
        <v>263</v>
      </c>
      <c r="F54" s="21">
        <v>200</v>
      </c>
      <c r="G54" s="63">
        <f t="shared" si="8"/>
        <v>0</v>
      </c>
      <c r="H54" s="67">
        <f t="shared" si="8"/>
        <v>144</v>
      </c>
      <c r="I54" s="67">
        <f t="shared" si="8"/>
        <v>121</v>
      </c>
    </row>
    <row r="55" spans="1:9" ht="63">
      <c r="A55" s="21" t="s">
        <v>191</v>
      </c>
      <c r="B55" s="65" t="s">
        <v>169</v>
      </c>
      <c r="C55" s="66" t="s">
        <v>38</v>
      </c>
      <c r="D55" s="65">
        <v>13</v>
      </c>
      <c r="E55" s="21" t="s">
        <v>263</v>
      </c>
      <c r="F55" s="21">
        <v>240</v>
      </c>
      <c r="G55" s="73"/>
      <c r="H55" s="67">
        <v>144</v>
      </c>
      <c r="I55" s="67">
        <v>121</v>
      </c>
    </row>
    <row r="56" spans="1:9" ht="47.25">
      <c r="A56" s="61" t="s">
        <v>262</v>
      </c>
      <c r="B56" s="65" t="s">
        <v>169</v>
      </c>
      <c r="C56" s="66" t="s">
        <v>38</v>
      </c>
      <c r="D56" s="66">
        <v>13</v>
      </c>
      <c r="E56" s="61" t="s">
        <v>261</v>
      </c>
      <c r="F56" s="61"/>
      <c r="G56" s="63">
        <f t="shared" ref="G56:I57" si="9">G57</f>
        <v>0</v>
      </c>
      <c r="H56" s="67">
        <f t="shared" si="9"/>
        <v>158.9</v>
      </c>
      <c r="I56" s="67">
        <f t="shared" si="9"/>
        <v>57.9</v>
      </c>
    </row>
    <row r="57" spans="1:9" ht="47.25">
      <c r="A57" s="21" t="s">
        <v>192</v>
      </c>
      <c r="B57" s="65" t="s">
        <v>169</v>
      </c>
      <c r="C57" s="66" t="s">
        <v>38</v>
      </c>
      <c r="D57" s="65">
        <v>13</v>
      </c>
      <c r="E57" s="21" t="s">
        <v>261</v>
      </c>
      <c r="F57" s="21">
        <v>200</v>
      </c>
      <c r="G57" s="63">
        <f t="shared" si="9"/>
        <v>0</v>
      </c>
      <c r="H57" s="67">
        <f t="shared" si="9"/>
        <v>158.9</v>
      </c>
      <c r="I57" s="67">
        <f t="shared" si="9"/>
        <v>57.9</v>
      </c>
    </row>
    <row r="58" spans="1:9" ht="63">
      <c r="A58" s="21" t="s">
        <v>191</v>
      </c>
      <c r="B58" s="65" t="s">
        <v>169</v>
      </c>
      <c r="C58" s="66" t="s">
        <v>38</v>
      </c>
      <c r="D58" s="65">
        <v>13</v>
      </c>
      <c r="E58" s="21" t="s">
        <v>261</v>
      </c>
      <c r="F58" s="21">
        <v>240</v>
      </c>
      <c r="G58" s="73"/>
      <c r="H58" s="67">
        <v>158.9</v>
      </c>
      <c r="I58" s="67">
        <v>57.9</v>
      </c>
    </row>
    <row r="59" spans="1:9" ht="63">
      <c r="A59" s="21" t="s">
        <v>308</v>
      </c>
      <c r="B59" s="65" t="s">
        <v>169</v>
      </c>
      <c r="C59" s="66" t="s">
        <v>38</v>
      </c>
      <c r="D59" s="21">
        <v>13</v>
      </c>
      <c r="E59" s="21" t="s">
        <v>309</v>
      </c>
      <c r="F59" s="21"/>
      <c r="G59" s="21"/>
      <c r="H59" s="67">
        <f>H60</f>
        <v>151.19999999999999</v>
      </c>
      <c r="I59" s="67">
        <f>I60</f>
        <v>19.2</v>
      </c>
    </row>
    <row r="60" spans="1:9" ht="47.25">
      <c r="A60" s="21" t="s">
        <v>192</v>
      </c>
      <c r="B60" s="65" t="s">
        <v>169</v>
      </c>
      <c r="C60" s="66" t="s">
        <v>38</v>
      </c>
      <c r="D60" s="21">
        <v>13</v>
      </c>
      <c r="E60" s="21" t="s">
        <v>309</v>
      </c>
      <c r="F60" s="21">
        <v>200</v>
      </c>
      <c r="G60" s="21"/>
      <c r="H60" s="67">
        <f>H61</f>
        <v>151.19999999999999</v>
      </c>
      <c r="I60" s="67">
        <f>I61</f>
        <v>19.2</v>
      </c>
    </row>
    <row r="61" spans="1:9" ht="63">
      <c r="A61" s="21" t="s">
        <v>191</v>
      </c>
      <c r="B61" s="65" t="s">
        <v>169</v>
      </c>
      <c r="C61" s="66" t="s">
        <v>38</v>
      </c>
      <c r="D61" s="21">
        <v>13</v>
      </c>
      <c r="E61" s="21" t="s">
        <v>309</v>
      </c>
      <c r="F61" s="21">
        <v>240</v>
      </c>
      <c r="G61" s="21"/>
      <c r="H61" s="67">
        <v>151.19999999999999</v>
      </c>
      <c r="I61" s="67">
        <v>19.2</v>
      </c>
    </row>
    <row r="62" spans="1:9" ht="63">
      <c r="A62" s="21" t="s">
        <v>310</v>
      </c>
      <c r="B62" s="65" t="s">
        <v>169</v>
      </c>
      <c r="C62" s="66" t="s">
        <v>38</v>
      </c>
      <c r="D62" s="21">
        <v>13</v>
      </c>
      <c r="E62" s="21" t="s">
        <v>311</v>
      </c>
      <c r="F62" s="21"/>
      <c r="G62" s="85"/>
      <c r="H62" s="67">
        <f>H63</f>
        <v>627.79999999999995</v>
      </c>
      <c r="I62" s="67">
        <f>I63</f>
        <v>627.79999999999995</v>
      </c>
    </row>
    <row r="63" spans="1:9" ht="47.25">
      <c r="A63" s="21" t="s">
        <v>192</v>
      </c>
      <c r="B63" s="65" t="s">
        <v>169</v>
      </c>
      <c r="C63" s="66" t="s">
        <v>38</v>
      </c>
      <c r="D63" s="21">
        <v>13</v>
      </c>
      <c r="E63" s="21" t="s">
        <v>311</v>
      </c>
      <c r="F63" s="21">
        <v>200</v>
      </c>
      <c r="G63" s="85"/>
      <c r="H63" s="67">
        <f>H64</f>
        <v>627.79999999999995</v>
      </c>
      <c r="I63" s="67">
        <f>I64</f>
        <v>627.79999999999995</v>
      </c>
    </row>
    <row r="64" spans="1:9" ht="63">
      <c r="A64" s="21" t="s">
        <v>191</v>
      </c>
      <c r="B64" s="65" t="s">
        <v>169</v>
      </c>
      <c r="C64" s="66" t="s">
        <v>38</v>
      </c>
      <c r="D64" s="21">
        <v>13</v>
      </c>
      <c r="E64" s="21" t="s">
        <v>311</v>
      </c>
      <c r="F64" s="21">
        <v>240</v>
      </c>
      <c r="G64" s="85"/>
      <c r="H64" s="67">
        <v>627.79999999999995</v>
      </c>
      <c r="I64" s="67">
        <v>627.79999999999995</v>
      </c>
    </row>
    <row r="65" spans="1:9" s="70" customFormat="1" ht="78.75">
      <c r="A65" s="62" t="s">
        <v>298</v>
      </c>
      <c r="B65" s="56" t="s">
        <v>169</v>
      </c>
      <c r="C65" s="66" t="s">
        <v>38</v>
      </c>
      <c r="D65" s="64"/>
      <c r="E65" s="62"/>
      <c r="F65" s="62"/>
      <c r="G65" s="73">
        <f>G66</f>
        <v>0</v>
      </c>
      <c r="H65" s="72">
        <f>H66</f>
        <v>212</v>
      </c>
      <c r="I65" s="72">
        <f>I66</f>
        <v>212</v>
      </c>
    </row>
    <row r="66" spans="1:9" ht="47.25">
      <c r="A66" s="61" t="s">
        <v>260</v>
      </c>
      <c r="B66" s="64" t="s">
        <v>169</v>
      </c>
      <c r="C66" s="66" t="s">
        <v>38</v>
      </c>
      <c r="D66" s="66">
        <v>13</v>
      </c>
      <c r="E66" s="61" t="s">
        <v>256</v>
      </c>
      <c r="F66" s="61"/>
      <c r="G66" s="82">
        <f>G67</f>
        <v>0</v>
      </c>
      <c r="H66" s="83">
        <f>H67+H69</f>
        <v>212</v>
      </c>
      <c r="I66" s="83">
        <f>I67+I69</f>
        <v>212</v>
      </c>
    </row>
    <row r="67" spans="1:9" ht="47.25">
      <c r="A67" s="21" t="s">
        <v>192</v>
      </c>
      <c r="B67" s="65" t="s">
        <v>169</v>
      </c>
      <c r="C67" s="66" t="s">
        <v>38</v>
      </c>
      <c r="D67" s="65">
        <v>13</v>
      </c>
      <c r="E67" s="21" t="s">
        <v>259</v>
      </c>
      <c r="F67" s="21">
        <v>200</v>
      </c>
      <c r="G67" s="63">
        <f>G68</f>
        <v>0</v>
      </c>
      <c r="H67" s="67">
        <f>H68</f>
        <v>121</v>
      </c>
      <c r="I67" s="67">
        <f>I68</f>
        <v>121</v>
      </c>
    </row>
    <row r="68" spans="1:9" ht="63">
      <c r="A68" s="21" t="s">
        <v>191</v>
      </c>
      <c r="B68" s="65" t="s">
        <v>169</v>
      </c>
      <c r="C68" s="66" t="s">
        <v>38</v>
      </c>
      <c r="D68" s="65">
        <v>13</v>
      </c>
      <c r="E68" s="21" t="s">
        <v>258</v>
      </c>
      <c r="F68" s="21">
        <v>240</v>
      </c>
      <c r="G68" s="73"/>
      <c r="H68" s="67">
        <v>121</v>
      </c>
      <c r="I68" s="67">
        <v>121</v>
      </c>
    </row>
    <row r="69" spans="1:9" ht="15.75">
      <c r="A69" s="21" t="s">
        <v>253</v>
      </c>
      <c r="B69" s="65" t="s">
        <v>169</v>
      </c>
      <c r="C69" s="66" t="s">
        <v>38</v>
      </c>
      <c r="D69" s="65">
        <v>13</v>
      </c>
      <c r="E69" s="21" t="s">
        <v>256</v>
      </c>
      <c r="F69" s="21">
        <v>800</v>
      </c>
      <c r="G69" s="63">
        <f>G70</f>
        <v>0</v>
      </c>
      <c r="H69" s="67">
        <f>H70</f>
        <v>91</v>
      </c>
      <c r="I69" s="67">
        <f>I70</f>
        <v>91</v>
      </c>
    </row>
    <row r="70" spans="1:9" ht="94.5">
      <c r="A70" s="21" t="s">
        <v>257</v>
      </c>
      <c r="B70" s="65" t="s">
        <v>169</v>
      </c>
      <c r="C70" s="66" t="s">
        <v>38</v>
      </c>
      <c r="D70" s="65">
        <v>13</v>
      </c>
      <c r="E70" s="21" t="s">
        <v>256</v>
      </c>
      <c r="F70" s="21">
        <v>810</v>
      </c>
      <c r="G70" s="63"/>
      <c r="H70" s="67">
        <v>91</v>
      </c>
      <c r="I70" s="67">
        <v>91</v>
      </c>
    </row>
    <row r="71" spans="1:9" ht="47.25">
      <c r="A71" s="62" t="s">
        <v>255</v>
      </c>
      <c r="B71" s="56" t="s">
        <v>169</v>
      </c>
      <c r="C71" s="64" t="s">
        <v>38</v>
      </c>
      <c r="D71" s="64">
        <v>13</v>
      </c>
      <c r="E71" s="62" t="s">
        <v>254</v>
      </c>
      <c r="F71" s="62"/>
      <c r="G71" s="73">
        <f t="shared" ref="G71:I72" si="10">G72</f>
        <v>0</v>
      </c>
      <c r="H71" s="72">
        <f t="shared" si="10"/>
        <v>108.2</v>
      </c>
      <c r="I71" s="72">
        <f t="shared" si="10"/>
        <v>108.2</v>
      </c>
    </row>
    <row r="72" spans="1:9" ht="47.25">
      <c r="A72" s="21" t="s">
        <v>192</v>
      </c>
      <c r="B72" s="65" t="s">
        <v>169</v>
      </c>
      <c r="C72" s="66" t="s">
        <v>38</v>
      </c>
      <c r="D72" s="65">
        <v>13</v>
      </c>
      <c r="E72" s="21" t="s">
        <v>254</v>
      </c>
      <c r="F72" s="21">
        <v>200</v>
      </c>
      <c r="G72" s="63">
        <f t="shared" si="10"/>
        <v>0</v>
      </c>
      <c r="H72" s="67">
        <f t="shared" si="10"/>
        <v>108.2</v>
      </c>
      <c r="I72" s="67">
        <f t="shared" si="10"/>
        <v>108.2</v>
      </c>
    </row>
    <row r="73" spans="1:9" ht="63">
      <c r="A73" s="21" t="s">
        <v>191</v>
      </c>
      <c r="B73" s="65" t="s">
        <v>169</v>
      </c>
      <c r="C73" s="66" t="s">
        <v>38</v>
      </c>
      <c r="D73" s="65">
        <v>13</v>
      </c>
      <c r="E73" s="21" t="s">
        <v>254</v>
      </c>
      <c r="F73" s="21">
        <v>240</v>
      </c>
      <c r="G73" s="63"/>
      <c r="H73" s="67">
        <v>108.2</v>
      </c>
      <c r="I73" s="67">
        <v>108.2</v>
      </c>
    </row>
    <row r="74" spans="1:9" ht="15.75">
      <c r="A74" s="86" t="s">
        <v>252</v>
      </c>
      <c r="B74" s="65" t="s">
        <v>169</v>
      </c>
      <c r="C74" s="56" t="s">
        <v>39</v>
      </c>
      <c r="D74" s="56" t="s">
        <v>175</v>
      </c>
      <c r="E74" s="75"/>
      <c r="F74" s="75"/>
      <c r="G74" s="69">
        <f t="shared" ref="G74:I77" si="11">G75</f>
        <v>1655</v>
      </c>
      <c r="H74" s="68">
        <f t="shared" si="11"/>
        <v>1915.6</v>
      </c>
      <c r="I74" s="68">
        <f t="shared" si="11"/>
        <v>1915.6</v>
      </c>
    </row>
    <row r="75" spans="1:9" ht="31.5">
      <c r="A75" s="87" t="s">
        <v>251</v>
      </c>
      <c r="B75" s="65" t="s">
        <v>169</v>
      </c>
      <c r="C75" s="56" t="s">
        <v>39</v>
      </c>
      <c r="D75" s="56" t="s">
        <v>40</v>
      </c>
      <c r="E75" s="75"/>
      <c r="F75" s="75"/>
      <c r="G75" s="69">
        <f t="shared" si="11"/>
        <v>1655</v>
      </c>
      <c r="H75" s="68">
        <f t="shared" si="11"/>
        <v>1915.6</v>
      </c>
      <c r="I75" s="68">
        <f t="shared" si="11"/>
        <v>1915.6</v>
      </c>
    </row>
    <row r="76" spans="1:9" ht="94.5">
      <c r="A76" s="62" t="s">
        <v>250</v>
      </c>
      <c r="B76" s="65" t="s">
        <v>169</v>
      </c>
      <c r="C76" s="64" t="s">
        <v>39</v>
      </c>
      <c r="D76" s="64" t="s">
        <v>40</v>
      </c>
      <c r="E76" s="62" t="s">
        <v>249</v>
      </c>
      <c r="F76" s="62"/>
      <c r="G76" s="69">
        <f>G77+G80</f>
        <v>1655</v>
      </c>
      <c r="H76" s="69">
        <f t="shared" ref="H76:I76" si="12">H77+H80</f>
        <v>1915.6</v>
      </c>
      <c r="I76" s="69">
        <f t="shared" si="12"/>
        <v>1915.6</v>
      </c>
    </row>
    <row r="77" spans="1:9" ht="157.5">
      <c r="A77" s="61" t="s">
        <v>299</v>
      </c>
      <c r="B77" s="65" t="s">
        <v>169</v>
      </c>
      <c r="C77" s="66" t="s">
        <v>39</v>
      </c>
      <c r="D77" s="66" t="s">
        <v>40</v>
      </c>
      <c r="E77" s="61" t="s">
        <v>248</v>
      </c>
      <c r="F77" s="61"/>
      <c r="G77" s="69">
        <f>G78</f>
        <v>1121</v>
      </c>
      <c r="H77" s="69">
        <f t="shared" si="11"/>
        <v>1121</v>
      </c>
      <c r="I77" s="69">
        <f t="shared" si="11"/>
        <v>1121</v>
      </c>
    </row>
    <row r="78" spans="1:9" ht="126">
      <c r="A78" s="21" t="s">
        <v>230</v>
      </c>
      <c r="B78" s="65" t="s">
        <v>169</v>
      </c>
      <c r="C78" s="65" t="s">
        <v>39</v>
      </c>
      <c r="D78" s="65" t="s">
        <v>40</v>
      </c>
      <c r="E78" s="21" t="s">
        <v>248</v>
      </c>
      <c r="F78" s="21">
        <v>100</v>
      </c>
      <c r="G78" s="63">
        <f>G79</f>
        <v>1121</v>
      </c>
      <c r="H78" s="67">
        <f>H79</f>
        <v>1121</v>
      </c>
      <c r="I78" s="67">
        <f>I79</f>
        <v>1121</v>
      </c>
    </row>
    <row r="79" spans="1:9" ht="47.25">
      <c r="A79" s="21" t="s">
        <v>229</v>
      </c>
      <c r="B79" s="65" t="s">
        <v>169</v>
      </c>
      <c r="C79" s="65" t="s">
        <v>39</v>
      </c>
      <c r="D79" s="65" t="s">
        <v>40</v>
      </c>
      <c r="E79" s="21" t="s">
        <v>248</v>
      </c>
      <c r="F79" s="21">
        <v>120</v>
      </c>
      <c r="G79" s="63">
        <v>1121</v>
      </c>
      <c r="H79" s="67">
        <v>1121</v>
      </c>
      <c r="I79" s="67">
        <v>1121</v>
      </c>
    </row>
    <row r="80" spans="1:9" ht="141.75">
      <c r="A80" s="21" t="s">
        <v>316</v>
      </c>
      <c r="B80" s="65" t="s">
        <v>169</v>
      </c>
      <c r="C80" s="65" t="s">
        <v>39</v>
      </c>
      <c r="D80" s="65" t="s">
        <v>40</v>
      </c>
      <c r="E80" s="21" t="s">
        <v>315</v>
      </c>
      <c r="F80" s="21"/>
      <c r="G80" s="21">
        <f>G81+G83</f>
        <v>534</v>
      </c>
      <c r="H80" s="21">
        <f>H81+H83</f>
        <v>794.6</v>
      </c>
      <c r="I80" s="21">
        <f>I81+I83</f>
        <v>794.6</v>
      </c>
    </row>
    <row r="81" spans="1:9" ht="126">
      <c r="A81" s="21" t="s">
        <v>230</v>
      </c>
      <c r="B81" s="65" t="s">
        <v>169</v>
      </c>
      <c r="C81" s="65" t="s">
        <v>39</v>
      </c>
      <c r="D81" s="65" t="s">
        <v>40</v>
      </c>
      <c r="E81" s="21" t="s">
        <v>315</v>
      </c>
      <c r="F81" s="21">
        <v>100</v>
      </c>
      <c r="G81" s="21">
        <f>G82</f>
        <v>488</v>
      </c>
      <c r="H81" s="21">
        <f>H82</f>
        <v>758.6</v>
      </c>
      <c r="I81" s="21">
        <f>I82</f>
        <v>758.6</v>
      </c>
    </row>
    <row r="82" spans="1:9" ht="47.25">
      <c r="A82" s="21" t="s">
        <v>229</v>
      </c>
      <c r="B82" s="65" t="s">
        <v>169</v>
      </c>
      <c r="C82" s="65" t="s">
        <v>39</v>
      </c>
      <c r="D82" s="65" t="s">
        <v>40</v>
      </c>
      <c r="E82" s="21" t="s">
        <v>315</v>
      </c>
      <c r="F82" s="21">
        <v>120</v>
      </c>
      <c r="G82" s="21">
        <v>488</v>
      </c>
      <c r="H82" s="21">
        <v>758.6</v>
      </c>
      <c r="I82" s="67">
        <v>758.6</v>
      </c>
    </row>
    <row r="83" spans="1:9" ht="47.25">
      <c r="A83" s="21" t="s">
        <v>192</v>
      </c>
      <c r="B83" s="65" t="s">
        <v>169</v>
      </c>
      <c r="C83" s="65" t="s">
        <v>39</v>
      </c>
      <c r="D83" s="65" t="s">
        <v>40</v>
      </c>
      <c r="E83" s="21" t="s">
        <v>315</v>
      </c>
      <c r="F83" s="21">
        <v>200</v>
      </c>
      <c r="G83" s="21">
        <f>G84</f>
        <v>46</v>
      </c>
      <c r="H83" s="21">
        <f>H84</f>
        <v>36</v>
      </c>
      <c r="I83" s="21">
        <f>I84</f>
        <v>36</v>
      </c>
    </row>
    <row r="84" spans="1:9" ht="63">
      <c r="A84" s="21" t="s">
        <v>191</v>
      </c>
      <c r="B84" s="65" t="s">
        <v>169</v>
      </c>
      <c r="C84" s="65" t="s">
        <v>39</v>
      </c>
      <c r="D84" s="65" t="s">
        <v>40</v>
      </c>
      <c r="E84" s="21" t="s">
        <v>315</v>
      </c>
      <c r="F84" s="21">
        <v>240</v>
      </c>
      <c r="G84" s="21">
        <v>46</v>
      </c>
      <c r="H84" s="21">
        <v>36</v>
      </c>
      <c r="I84" s="67">
        <v>36</v>
      </c>
    </row>
    <row r="85" spans="1:9" ht="47.25">
      <c r="A85" s="75" t="s">
        <v>247</v>
      </c>
      <c r="B85" s="65" t="s">
        <v>169</v>
      </c>
      <c r="C85" s="56" t="s">
        <v>40</v>
      </c>
      <c r="D85" s="56" t="s">
        <v>175</v>
      </c>
      <c r="E85" s="75"/>
      <c r="F85" s="75"/>
      <c r="G85" s="69">
        <f>G86+G90+G98</f>
        <v>2748</v>
      </c>
      <c r="H85" s="68">
        <f>H86+H90+H98</f>
        <v>2317.4</v>
      </c>
      <c r="I85" s="68">
        <f>I86+I90+I98</f>
        <v>1698.1999999999998</v>
      </c>
    </row>
    <row r="86" spans="1:9" ht="78.75">
      <c r="A86" s="62" t="s">
        <v>48</v>
      </c>
      <c r="B86" s="65" t="s">
        <v>169</v>
      </c>
      <c r="C86" s="64" t="s">
        <v>40</v>
      </c>
      <c r="D86" s="64" t="s">
        <v>49</v>
      </c>
      <c r="E86" s="62"/>
      <c r="F86" s="62"/>
      <c r="G86" s="73">
        <f t="shared" ref="G86:I88" si="13">G87</f>
        <v>48</v>
      </c>
      <c r="H86" s="72">
        <f t="shared" si="13"/>
        <v>48</v>
      </c>
      <c r="I86" s="72">
        <f t="shared" si="13"/>
        <v>47</v>
      </c>
    </row>
    <row r="87" spans="1:9" ht="78.75">
      <c r="A87" s="61" t="s">
        <v>246</v>
      </c>
      <c r="B87" s="65" t="s">
        <v>169</v>
      </c>
      <c r="C87" s="65" t="s">
        <v>40</v>
      </c>
      <c r="D87" s="65" t="s">
        <v>49</v>
      </c>
      <c r="E87" s="61">
        <v>400170310</v>
      </c>
      <c r="F87" s="21"/>
      <c r="G87" s="82">
        <f t="shared" si="13"/>
        <v>48</v>
      </c>
      <c r="H87" s="83">
        <f t="shared" si="13"/>
        <v>48</v>
      </c>
      <c r="I87" s="83">
        <f t="shared" si="13"/>
        <v>47</v>
      </c>
    </row>
    <row r="88" spans="1:9" ht="47.25">
      <c r="A88" s="21" t="s">
        <v>192</v>
      </c>
      <c r="B88" s="65" t="s">
        <v>169</v>
      </c>
      <c r="C88" s="65" t="s">
        <v>40</v>
      </c>
      <c r="D88" s="65" t="s">
        <v>49</v>
      </c>
      <c r="E88" s="21">
        <v>400170310</v>
      </c>
      <c r="F88" s="21">
        <v>200</v>
      </c>
      <c r="G88" s="63">
        <f t="shared" si="13"/>
        <v>48</v>
      </c>
      <c r="H88" s="67">
        <f t="shared" si="13"/>
        <v>48</v>
      </c>
      <c r="I88" s="67">
        <f t="shared" si="13"/>
        <v>47</v>
      </c>
    </row>
    <row r="89" spans="1:9" ht="63">
      <c r="A89" s="21" t="s">
        <v>191</v>
      </c>
      <c r="B89" s="65" t="s">
        <v>169</v>
      </c>
      <c r="C89" s="65" t="s">
        <v>40</v>
      </c>
      <c r="D89" s="65" t="s">
        <v>49</v>
      </c>
      <c r="E89" s="21">
        <v>400170310</v>
      </c>
      <c r="F89" s="21">
        <v>240</v>
      </c>
      <c r="G89" s="63">
        <v>48</v>
      </c>
      <c r="H89" s="67">
        <v>48</v>
      </c>
      <c r="I89" s="67">
        <v>47</v>
      </c>
    </row>
    <row r="90" spans="1:9" ht="31.5">
      <c r="A90" s="62" t="s">
        <v>74</v>
      </c>
      <c r="B90" s="65" t="s">
        <v>169</v>
      </c>
      <c r="C90" s="64" t="s">
        <v>40</v>
      </c>
      <c r="D90" s="64">
        <v>10</v>
      </c>
      <c r="E90" s="62"/>
      <c r="F90" s="62"/>
      <c r="G90" s="69">
        <f>G91</f>
        <v>2054</v>
      </c>
      <c r="H90" s="68">
        <f>H91</f>
        <v>1667</v>
      </c>
      <c r="I90" s="68">
        <f>I91</f>
        <v>1048.8</v>
      </c>
    </row>
    <row r="91" spans="1:9" ht="78.75">
      <c r="A91" s="62" t="s">
        <v>300</v>
      </c>
      <c r="B91" s="65" t="s">
        <v>169</v>
      </c>
      <c r="C91" s="64" t="s">
        <v>40</v>
      </c>
      <c r="D91" s="64">
        <v>10</v>
      </c>
      <c r="E91" s="62" t="s">
        <v>240</v>
      </c>
      <c r="F91" s="62"/>
      <c r="G91" s="69">
        <f>G92+G95</f>
        <v>2054</v>
      </c>
      <c r="H91" s="69">
        <f>H92+H95</f>
        <v>1667</v>
      </c>
      <c r="I91" s="69">
        <f>I92+I95</f>
        <v>1048.8</v>
      </c>
    </row>
    <row r="92" spans="1:9" ht="47.25">
      <c r="A92" s="61" t="s">
        <v>245</v>
      </c>
      <c r="B92" s="65" t="s">
        <v>169</v>
      </c>
      <c r="C92" s="65" t="s">
        <v>40</v>
      </c>
      <c r="D92" s="66">
        <v>10</v>
      </c>
      <c r="E92" s="61" t="s">
        <v>244</v>
      </c>
      <c r="F92" s="61"/>
      <c r="G92" s="82">
        <f t="shared" ref="G92:I93" si="14">G93</f>
        <v>1486</v>
      </c>
      <c r="H92" s="82">
        <f t="shared" si="14"/>
        <v>1002</v>
      </c>
      <c r="I92" s="82">
        <f t="shared" si="14"/>
        <v>385.5</v>
      </c>
    </row>
    <row r="93" spans="1:9" ht="47.25">
      <c r="A93" s="21" t="s">
        <v>192</v>
      </c>
      <c r="B93" s="65" t="s">
        <v>169</v>
      </c>
      <c r="C93" s="65" t="s">
        <v>40</v>
      </c>
      <c r="D93" s="65">
        <v>10</v>
      </c>
      <c r="E93" s="21" t="s">
        <v>244</v>
      </c>
      <c r="F93" s="21">
        <v>200</v>
      </c>
      <c r="G93" s="63">
        <f t="shared" si="14"/>
        <v>1486</v>
      </c>
      <c r="H93" s="63">
        <f t="shared" si="14"/>
        <v>1002</v>
      </c>
      <c r="I93" s="63">
        <f t="shared" si="14"/>
        <v>385.5</v>
      </c>
    </row>
    <row r="94" spans="1:9" ht="63">
      <c r="A94" s="21" t="s">
        <v>191</v>
      </c>
      <c r="B94" s="65" t="s">
        <v>169</v>
      </c>
      <c r="C94" s="65" t="s">
        <v>40</v>
      </c>
      <c r="D94" s="65">
        <v>10</v>
      </c>
      <c r="E94" s="21" t="s">
        <v>244</v>
      </c>
      <c r="F94" s="21">
        <v>240</v>
      </c>
      <c r="G94" s="63">
        <v>1486</v>
      </c>
      <c r="H94" s="63">
        <v>1002</v>
      </c>
      <c r="I94" s="63">
        <v>385.5</v>
      </c>
    </row>
    <row r="95" spans="1:9" ht="47.25">
      <c r="A95" s="61" t="s">
        <v>243</v>
      </c>
      <c r="B95" s="65" t="s">
        <v>169</v>
      </c>
      <c r="C95" s="66" t="s">
        <v>40</v>
      </c>
      <c r="D95" s="66">
        <v>10</v>
      </c>
      <c r="E95" s="61" t="s">
        <v>242</v>
      </c>
      <c r="F95" s="61"/>
      <c r="G95" s="82">
        <f t="shared" ref="G95:I96" si="15">G96</f>
        <v>568</v>
      </c>
      <c r="H95" s="82">
        <f t="shared" si="15"/>
        <v>665</v>
      </c>
      <c r="I95" s="82">
        <f t="shared" si="15"/>
        <v>663.3</v>
      </c>
    </row>
    <row r="96" spans="1:9" ht="47.25">
      <c r="A96" s="21" t="s">
        <v>192</v>
      </c>
      <c r="B96" s="65" t="s">
        <v>169</v>
      </c>
      <c r="C96" s="65" t="s">
        <v>40</v>
      </c>
      <c r="D96" s="65">
        <v>10</v>
      </c>
      <c r="E96" s="21" t="s">
        <v>241</v>
      </c>
      <c r="F96" s="21">
        <v>200</v>
      </c>
      <c r="G96" s="63">
        <f t="shared" si="15"/>
        <v>568</v>
      </c>
      <c r="H96" s="63">
        <f t="shared" si="15"/>
        <v>665</v>
      </c>
      <c r="I96" s="63">
        <f t="shared" si="15"/>
        <v>663.3</v>
      </c>
    </row>
    <row r="97" spans="1:9" ht="63">
      <c r="A97" s="21" t="s">
        <v>191</v>
      </c>
      <c r="B97" s="65" t="s">
        <v>169</v>
      </c>
      <c r="C97" s="65" t="s">
        <v>40</v>
      </c>
      <c r="D97" s="65">
        <v>10</v>
      </c>
      <c r="E97" s="21" t="s">
        <v>241</v>
      </c>
      <c r="F97" s="21">
        <v>240</v>
      </c>
      <c r="G97" s="63">
        <v>568</v>
      </c>
      <c r="H97" s="63">
        <v>665</v>
      </c>
      <c r="I97" s="63">
        <v>663.3</v>
      </c>
    </row>
    <row r="98" spans="1:9" ht="63">
      <c r="A98" s="62" t="s">
        <v>50</v>
      </c>
      <c r="B98" s="65" t="s">
        <v>169</v>
      </c>
      <c r="C98" s="64" t="s">
        <v>40</v>
      </c>
      <c r="D98" s="64">
        <v>14</v>
      </c>
      <c r="E98" s="62"/>
      <c r="F98" s="62"/>
      <c r="G98" s="73">
        <f t="shared" ref="G98:I99" si="16">G99</f>
        <v>646</v>
      </c>
      <c r="H98" s="73">
        <f t="shared" si="16"/>
        <v>602.4</v>
      </c>
      <c r="I98" s="73">
        <f t="shared" si="16"/>
        <v>602.4</v>
      </c>
    </row>
    <row r="99" spans="1:9" ht="78.75">
      <c r="A99" s="62" t="s">
        <v>300</v>
      </c>
      <c r="B99" s="65" t="s">
        <v>169</v>
      </c>
      <c r="C99" s="64" t="s">
        <v>40</v>
      </c>
      <c r="D99" s="64">
        <v>14</v>
      </c>
      <c r="E99" s="62" t="s">
        <v>240</v>
      </c>
      <c r="F99" s="62"/>
      <c r="G99" s="73">
        <f t="shared" si="16"/>
        <v>646</v>
      </c>
      <c r="H99" s="73">
        <f t="shared" si="16"/>
        <v>602.4</v>
      </c>
      <c r="I99" s="73">
        <f t="shared" si="16"/>
        <v>602.4</v>
      </c>
    </row>
    <row r="100" spans="1:9" ht="31.5">
      <c r="A100" s="61" t="s">
        <v>239</v>
      </c>
      <c r="B100" s="65" t="s">
        <v>169</v>
      </c>
      <c r="C100" s="66" t="s">
        <v>40</v>
      </c>
      <c r="D100" s="66">
        <v>14</v>
      </c>
      <c r="E100" s="61" t="s">
        <v>238</v>
      </c>
      <c r="F100" s="61"/>
      <c r="G100" s="82">
        <f>G101</f>
        <v>646</v>
      </c>
      <c r="H100" s="82">
        <f>H101+H103</f>
        <v>602.4</v>
      </c>
      <c r="I100" s="82">
        <f>I101+I103</f>
        <v>602.4</v>
      </c>
    </row>
    <row r="101" spans="1:9" ht="126">
      <c r="A101" s="21" t="s">
        <v>230</v>
      </c>
      <c r="B101" s="65" t="s">
        <v>169</v>
      </c>
      <c r="C101" s="65" t="s">
        <v>40</v>
      </c>
      <c r="D101" s="65">
        <v>14</v>
      </c>
      <c r="E101" s="21" t="s">
        <v>237</v>
      </c>
      <c r="F101" s="21">
        <v>100</v>
      </c>
      <c r="G101" s="63">
        <f>G102</f>
        <v>646</v>
      </c>
      <c r="H101" s="63">
        <f>H102</f>
        <v>64.099999999999994</v>
      </c>
      <c r="I101" s="63">
        <f>I102</f>
        <v>64.099999999999994</v>
      </c>
    </row>
    <row r="102" spans="1:9" ht="47.25">
      <c r="A102" s="21" t="s">
        <v>229</v>
      </c>
      <c r="B102" s="65" t="s">
        <v>169</v>
      </c>
      <c r="C102" s="65" t="s">
        <v>40</v>
      </c>
      <c r="D102" s="65">
        <v>14</v>
      </c>
      <c r="E102" s="21" t="s">
        <v>237</v>
      </c>
      <c r="F102" s="21">
        <v>120</v>
      </c>
      <c r="G102" s="63">
        <v>646</v>
      </c>
      <c r="H102" s="63">
        <v>64.099999999999994</v>
      </c>
      <c r="I102" s="63">
        <v>64.099999999999994</v>
      </c>
    </row>
    <row r="103" spans="1:9" ht="101.25" customHeight="1">
      <c r="A103" s="21" t="s">
        <v>184</v>
      </c>
      <c r="B103" s="65" t="s">
        <v>169</v>
      </c>
      <c r="C103" s="65" t="s">
        <v>40</v>
      </c>
      <c r="D103" s="65">
        <v>14</v>
      </c>
      <c r="E103" s="21" t="s">
        <v>317</v>
      </c>
      <c r="F103" s="21"/>
      <c r="G103" s="21"/>
      <c r="H103" s="63">
        <f>H104</f>
        <v>538.29999999999995</v>
      </c>
      <c r="I103" s="63">
        <f>I104</f>
        <v>538.29999999999995</v>
      </c>
    </row>
    <row r="104" spans="1:9" ht="15.75">
      <c r="A104" s="21" t="s">
        <v>183</v>
      </c>
      <c r="B104" s="65" t="s">
        <v>169</v>
      </c>
      <c r="C104" s="65" t="s">
        <v>40</v>
      </c>
      <c r="D104" s="65">
        <v>14</v>
      </c>
      <c r="E104" s="21" t="s">
        <v>317</v>
      </c>
      <c r="F104" s="21">
        <v>500</v>
      </c>
      <c r="G104" s="21"/>
      <c r="H104" s="63">
        <f>H105</f>
        <v>538.29999999999995</v>
      </c>
      <c r="I104" s="63">
        <f>I105</f>
        <v>538.29999999999995</v>
      </c>
    </row>
    <row r="105" spans="1:9" ht="31.5">
      <c r="A105" s="21" t="s">
        <v>19</v>
      </c>
      <c r="B105" s="65" t="s">
        <v>169</v>
      </c>
      <c r="C105" s="65" t="s">
        <v>40</v>
      </c>
      <c r="D105" s="65">
        <v>14</v>
      </c>
      <c r="E105" s="21" t="s">
        <v>317</v>
      </c>
      <c r="F105" s="21">
        <v>540</v>
      </c>
      <c r="G105" s="21"/>
      <c r="H105" s="63">
        <v>538.29999999999995</v>
      </c>
      <c r="I105" s="63">
        <v>538.29999999999995</v>
      </c>
    </row>
    <row r="106" spans="1:9" ht="31.5">
      <c r="A106" s="75" t="s">
        <v>236</v>
      </c>
      <c r="B106" s="65" t="s">
        <v>169</v>
      </c>
      <c r="C106" s="56" t="s">
        <v>42</v>
      </c>
      <c r="D106" s="56" t="s">
        <v>175</v>
      </c>
      <c r="E106" s="75"/>
      <c r="F106" s="75"/>
      <c r="G106" s="69">
        <f>G107+G117+G125</f>
        <v>4102</v>
      </c>
      <c r="H106" s="69">
        <f>H107+H117+H125</f>
        <v>7641.5</v>
      </c>
      <c r="I106" s="69">
        <f>I107+I117+I125</f>
        <v>7563.9999999999991</v>
      </c>
    </row>
    <row r="107" spans="1:9" ht="94.5">
      <c r="A107" s="62" t="s">
        <v>301</v>
      </c>
      <c r="B107" s="65" t="s">
        <v>169</v>
      </c>
      <c r="C107" s="64" t="s">
        <v>42</v>
      </c>
      <c r="D107" s="64" t="s">
        <v>38</v>
      </c>
      <c r="E107" s="64" t="s">
        <v>235</v>
      </c>
      <c r="F107" s="62"/>
      <c r="G107" s="63">
        <f>G108+G111+G114</f>
        <v>1307</v>
      </c>
      <c r="H107" s="63">
        <f>H108+H111+H114</f>
        <v>1442.5</v>
      </c>
      <c r="I107" s="63">
        <f>I108+I111+I114</f>
        <v>1441.7</v>
      </c>
    </row>
    <row r="108" spans="1:9" ht="63">
      <c r="A108" s="61" t="s">
        <v>193</v>
      </c>
      <c r="B108" s="65" t="s">
        <v>169</v>
      </c>
      <c r="C108" s="66" t="s">
        <v>42</v>
      </c>
      <c r="D108" s="66" t="s">
        <v>38</v>
      </c>
      <c r="E108" s="66" t="s">
        <v>234</v>
      </c>
      <c r="F108" s="61"/>
      <c r="G108" s="63">
        <f t="shared" ref="G108:I109" si="17">G109</f>
        <v>996</v>
      </c>
      <c r="H108" s="63">
        <f t="shared" si="17"/>
        <v>1039.3</v>
      </c>
      <c r="I108" s="63">
        <f t="shared" si="17"/>
        <v>1039.3</v>
      </c>
    </row>
    <row r="109" spans="1:9" s="45" customFormat="1" ht="126">
      <c r="A109" s="21" t="s">
        <v>230</v>
      </c>
      <c r="B109" s="65" t="s">
        <v>169</v>
      </c>
      <c r="C109" s="65" t="s">
        <v>42</v>
      </c>
      <c r="D109" s="65" t="s">
        <v>38</v>
      </c>
      <c r="E109" s="65" t="s">
        <v>234</v>
      </c>
      <c r="F109" s="21">
        <v>100</v>
      </c>
      <c r="G109" s="63">
        <f t="shared" si="17"/>
        <v>996</v>
      </c>
      <c r="H109" s="63">
        <f t="shared" si="17"/>
        <v>1039.3</v>
      </c>
      <c r="I109" s="63">
        <f t="shared" si="17"/>
        <v>1039.3</v>
      </c>
    </row>
    <row r="110" spans="1:9" s="45" customFormat="1" ht="47.25">
      <c r="A110" s="21" t="s">
        <v>229</v>
      </c>
      <c r="B110" s="65" t="s">
        <v>169</v>
      </c>
      <c r="C110" s="65" t="s">
        <v>42</v>
      </c>
      <c r="D110" s="65" t="s">
        <v>38</v>
      </c>
      <c r="E110" s="65" t="s">
        <v>234</v>
      </c>
      <c r="F110" s="21">
        <v>120</v>
      </c>
      <c r="G110" s="88">
        <v>996</v>
      </c>
      <c r="H110" s="63">
        <v>1039.3</v>
      </c>
      <c r="I110" s="63">
        <v>1039.3</v>
      </c>
    </row>
    <row r="111" spans="1:9" ht="31.5">
      <c r="A111" s="61" t="s">
        <v>233</v>
      </c>
      <c r="B111" s="65" t="s">
        <v>169</v>
      </c>
      <c r="C111" s="66" t="s">
        <v>42</v>
      </c>
      <c r="D111" s="66" t="s">
        <v>38</v>
      </c>
      <c r="E111" s="66" t="s">
        <v>232</v>
      </c>
      <c r="F111" s="21"/>
      <c r="G111" s="63">
        <f t="shared" ref="G111:I112" si="18">G112</f>
        <v>131</v>
      </c>
      <c r="H111" s="63">
        <f t="shared" si="18"/>
        <v>143</v>
      </c>
      <c r="I111" s="63">
        <f t="shared" si="18"/>
        <v>142.9</v>
      </c>
    </row>
    <row r="112" spans="1:9" s="45" customFormat="1" ht="126">
      <c r="A112" s="21" t="s">
        <v>230</v>
      </c>
      <c r="B112" s="65" t="s">
        <v>169</v>
      </c>
      <c r="C112" s="65" t="s">
        <v>42</v>
      </c>
      <c r="D112" s="65" t="s">
        <v>38</v>
      </c>
      <c r="E112" s="65" t="s">
        <v>232</v>
      </c>
      <c r="F112" s="21">
        <v>100</v>
      </c>
      <c r="G112" s="63">
        <f t="shared" si="18"/>
        <v>131</v>
      </c>
      <c r="H112" s="63">
        <f t="shared" si="18"/>
        <v>143</v>
      </c>
      <c r="I112" s="63">
        <f t="shared" si="18"/>
        <v>142.9</v>
      </c>
    </row>
    <row r="113" spans="1:9" s="45" customFormat="1" ht="47.25">
      <c r="A113" s="21" t="s">
        <v>229</v>
      </c>
      <c r="B113" s="65" t="s">
        <v>169</v>
      </c>
      <c r="C113" s="65" t="s">
        <v>42</v>
      </c>
      <c r="D113" s="65" t="s">
        <v>38</v>
      </c>
      <c r="E113" s="65" t="s">
        <v>232</v>
      </c>
      <c r="F113" s="21">
        <v>120</v>
      </c>
      <c r="G113" s="63">
        <v>131</v>
      </c>
      <c r="H113" s="63">
        <v>143</v>
      </c>
      <c r="I113" s="63">
        <v>142.9</v>
      </c>
    </row>
    <row r="114" spans="1:9" ht="47.25">
      <c r="A114" s="61" t="s">
        <v>231</v>
      </c>
      <c r="B114" s="65" t="s">
        <v>169</v>
      </c>
      <c r="C114" s="66" t="s">
        <v>42</v>
      </c>
      <c r="D114" s="66" t="s">
        <v>38</v>
      </c>
      <c r="E114" s="66">
        <v>9900070140</v>
      </c>
      <c r="F114" s="21"/>
      <c r="G114" s="63">
        <f t="shared" ref="G114:I115" si="19">G115</f>
        <v>180</v>
      </c>
      <c r="H114" s="63">
        <f t="shared" si="19"/>
        <v>260.2</v>
      </c>
      <c r="I114" s="63">
        <f t="shared" si="19"/>
        <v>259.5</v>
      </c>
    </row>
    <row r="115" spans="1:9" ht="126">
      <c r="A115" s="21" t="s">
        <v>230</v>
      </c>
      <c r="B115" s="65" t="s">
        <v>169</v>
      </c>
      <c r="C115" s="65" t="s">
        <v>42</v>
      </c>
      <c r="D115" s="65" t="s">
        <v>38</v>
      </c>
      <c r="E115" s="65">
        <v>9900070140</v>
      </c>
      <c r="F115" s="21">
        <v>100</v>
      </c>
      <c r="G115" s="63">
        <f t="shared" si="19"/>
        <v>180</v>
      </c>
      <c r="H115" s="63">
        <f t="shared" si="19"/>
        <v>260.2</v>
      </c>
      <c r="I115" s="63">
        <f t="shared" si="19"/>
        <v>259.5</v>
      </c>
    </row>
    <row r="116" spans="1:9" ht="47.25">
      <c r="A116" s="21" t="s">
        <v>229</v>
      </c>
      <c r="B116" s="65" t="s">
        <v>169</v>
      </c>
      <c r="C116" s="65" t="s">
        <v>42</v>
      </c>
      <c r="D116" s="65" t="s">
        <v>38</v>
      </c>
      <c r="E116" s="65">
        <v>9900070140</v>
      </c>
      <c r="F116" s="21">
        <v>120</v>
      </c>
      <c r="G116" s="88">
        <v>180</v>
      </c>
      <c r="H116" s="63">
        <v>260.2</v>
      </c>
      <c r="I116" s="63">
        <v>259.5</v>
      </c>
    </row>
    <row r="117" spans="1:9" ht="31.5">
      <c r="A117" s="62" t="s">
        <v>72</v>
      </c>
      <c r="B117" s="65" t="s">
        <v>169</v>
      </c>
      <c r="C117" s="64" t="s">
        <v>42</v>
      </c>
      <c r="D117" s="64" t="s">
        <v>49</v>
      </c>
      <c r="E117" s="62"/>
      <c r="F117" s="62"/>
      <c r="G117" s="73">
        <f t="shared" ref="G117:I120" si="20">G118</f>
        <v>2795</v>
      </c>
      <c r="H117" s="73">
        <f t="shared" si="20"/>
        <v>5970</v>
      </c>
      <c r="I117" s="73">
        <f t="shared" si="20"/>
        <v>5947.4</v>
      </c>
    </row>
    <row r="118" spans="1:9" ht="78.75">
      <c r="A118" s="62" t="s">
        <v>302</v>
      </c>
      <c r="B118" s="65" t="s">
        <v>169</v>
      </c>
      <c r="C118" s="64" t="s">
        <v>42</v>
      </c>
      <c r="D118" s="64" t="s">
        <v>49</v>
      </c>
      <c r="E118" s="62" t="s">
        <v>228</v>
      </c>
      <c r="F118" s="62"/>
      <c r="G118" s="73">
        <f>G119+G122</f>
        <v>2795</v>
      </c>
      <c r="H118" s="73">
        <f t="shared" ref="H118:I118" si="21">H119+H122</f>
        <v>5970</v>
      </c>
      <c r="I118" s="73">
        <f t="shared" si="21"/>
        <v>5947.4</v>
      </c>
    </row>
    <row r="119" spans="1:9" ht="31.5">
      <c r="A119" s="61" t="s">
        <v>227</v>
      </c>
      <c r="B119" s="65" t="s">
        <v>169</v>
      </c>
      <c r="C119" s="66" t="s">
        <v>42</v>
      </c>
      <c r="D119" s="66" t="s">
        <v>49</v>
      </c>
      <c r="E119" s="61" t="s">
        <v>226</v>
      </c>
      <c r="F119" s="62"/>
      <c r="G119" s="82">
        <f t="shared" si="20"/>
        <v>2643</v>
      </c>
      <c r="H119" s="82">
        <f t="shared" si="20"/>
        <v>5818</v>
      </c>
      <c r="I119" s="82">
        <v>5795.4</v>
      </c>
    </row>
    <row r="120" spans="1:9" ht="47.25">
      <c r="A120" s="30" t="s">
        <v>192</v>
      </c>
      <c r="B120" s="65" t="s">
        <v>169</v>
      </c>
      <c r="C120" s="65" t="s">
        <v>42</v>
      </c>
      <c r="D120" s="65" t="s">
        <v>49</v>
      </c>
      <c r="E120" s="21" t="s">
        <v>225</v>
      </c>
      <c r="F120" s="21">
        <v>200</v>
      </c>
      <c r="G120" s="63">
        <f t="shared" si="20"/>
        <v>2643</v>
      </c>
      <c r="H120" s="63">
        <f t="shared" si="20"/>
        <v>5818</v>
      </c>
      <c r="I120" s="63">
        <f t="shared" si="20"/>
        <v>5947.4</v>
      </c>
    </row>
    <row r="121" spans="1:9" ht="63">
      <c r="A121" s="21" t="s">
        <v>191</v>
      </c>
      <c r="B121" s="65" t="s">
        <v>169</v>
      </c>
      <c r="C121" s="65" t="s">
        <v>42</v>
      </c>
      <c r="D121" s="65" t="s">
        <v>49</v>
      </c>
      <c r="E121" s="21" t="s">
        <v>225</v>
      </c>
      <c r="F121" s="21">
        <v>240</v>
      </c>
      <c r="G121" s="63">
        <v>2643</v>
      </c>
      <c r="H121" s="63">
        <v>5818</v>
      </c>
      <c r="I121" s="63">
        <v>5947.4</v>
      </c>
    </row>
    <row r="122" spans="1:9" ht="47.25">
      <c r="A122" s="21" t="s">
        <v>318</v>
      </c>
      <c r="B122" s="65" t="s">
        <v>169</v>
      </c>
      <c r="C122" s="65" t="s">
        <v>42</v>
      </c>
      <c r="D122" s="65" t="s">
        <v>49</v>
      </c>
      <c r="E122" s="21" t="s">
        <v>319</v>
      </c>
      <c r="F122" s="21"/>
      <c r="G122" s="21">
        <f>G123</f>
        <v>152</v>
      </c>
      <c r="H122" s="21">
        <f t="shared" ref="H122:I123" si="22">H123</f>
        <v>152</v>
      </c>
      <c r="I122" s="21">
        <f t="shared" si="22"/>
        <v>152</v>
      </c>
    </row>
    <row r="123" spans="1:9" ht="47.25">
      <c r="A123" s="21" t="s">
        <v>192</v>
      </c>
      <c r="B123" s="65" t="s">
        <v>169</v>
      </c>
      <c r="C123" s="65" t="s">
        <v>42</v>
      </c>
      <c r="D123" s="65" t="s">
        <v>49</v>
      </c>
      <c r="E123" s="21" t="s">
        <v>319</v>
      </c>
      <c r="F123" s="21">
        <v>200</v>
      </c>
      <c r="G123" s="21">
        <f>G124</f>
        <v>152</v>
      </c>
      <c r="H123" s="21">
        <f t="shared" si="22"/>
        <v>152</v>
      </c>
      <c r="I123" s="21">
        <f t="shared" si="22"/>
        <v>152</v>
      </c>
    </row>
    <row r="124" spans="1:9" ht="63">
      <c r="A124" s="21" t="s">
        <v>191</v>
      </c>
      <c r="B124" s="65" t="s">
        <v>169</v>
      </c>
      <c r="C124" s="65" t="s">
        <v>42</v>
      </c>
      <c r="D124" s="65" t="s">
        <v>49</v>
      </c>
      <c r="E124" s="21" t="s">
        <v>319</v>
      </c>
      <c r="F124" s="21">
        <v>240</v>
      </c>
      <c r="G124" s="21">
        <v>152</v>
      </c>
      <c r="H124" s="21">
        <v>152</v>
      </c>
      <c r="I124" s="21">
        <v>152</v>
      </c>
    </row>
    <row r="125" spans="1:9" ht="31.5">
      <c r="A125" s="62" t="s">
        <v>55</v>
      </c>
      <c r="B125" s="65" t="s">
        <v>169</v>
      </c>
      <c r="C125" s="64" t="s">
        <v>42</v>
      </c>
      <c r="D125" s="64">
        <v>12</v>
      </c>
      <c r="E125" s="62"/>
      <c r="F125" s="62"/>
      <c r="G125" s="69">
        <f t="shared" ref="G125:I128" si="23">G126</f>
        <v>0</v>
      </c>
      <c r="H125" s="69">
        <f t="shared" si="23"/>
        <v>229</v>
      </c>
      <c r="I125" s="69">
        <f t="shared" si="23"/>
        <v>174.9</v>
      </c>
    </row>
    <row r="126" spans="1:9" ht="110.25">
      <c r="A126" s="62" t="s">
        <v>293</v>
      </c>
      <c r="B126" s="65" t="s">
        <v>169</v>
      </c>
      <c r="C126" s="64" t="s">
        <v>42</v>
      </c>
      <c r="D126" s="64">
        <v>12</v>
      </c>
      <c r="E126" s="62" t="s">
        <v>224</v>
      </c>
      <c r="F126" s="62"/>
      <c r="G126" s="69">
        <f t="shared" si="23"/>
        <v>0</v>
      </c>
      <c r="H126" s="69">
        <f>H127+H130</f>
        <v>229</v>
      </c>
      <c r="I126" s="69">
        <f>I127+I130</f>
        <v>174.9</v>
      </c>
    </row>
    <row r="127" spans="1:9" ht="78.75">
      <c r="A127" s="61" t="s">
        <v>223</v>
      </c>
      <c r="B127" s="65" t="s">
        <v>169</v>
      </c>
      <c r="C127" s="66" t="s">
        <v>42</v>
      </c>
      <c r="D127" s="66">
        <v>12</v>
      </c>
      <c r="E127" s="21" t="s">
        <v>222</v>
      </c>
      <c r="F127" s="61"/>
      <c r="G127" s="63">
        <f t="shared" si="23"/>
        <v>0</v>
      </c>
      <c r="H127" s="63">
        <f t="shared" si="23"/>
        <v>190</v>
      </c>
      <c r="I127" s="63">
        <f t="shared" si="23"/>
        <v>144.9</v>
      </c>
    </row>
    <row r="128" spans="1:9" ht="31.5">
      <c r="A128" s="21" t="s">
        <v>217</v>
      </c>
      <c r="B128" s="65" t="s">
        <v>169</v>
      </c>
      <c r="C128" s="65" t="s">
        <v>42</v>
      </c>
      <c r="D128" s="65">
        <v>12</v>
      </c>
      <c r="E128" s="21" t="s">
        <v>222</v>
      </c>
      <c r="F128" s="21">
        <v>200</v>
      </c>
      <c r="G128" s="63">
        <f t="shared" si="23"/>
        <v>0</v>
      </c>
      <c r="H128" s="63">
        <f t="shared" si="23"/>
        <v>190</v>
      </c>
      <c r="I128" s="63">
        <f t="shared" si="23"/>
        <v>144.9</v>
      </c>
    </row>
    <row r="129" spans="1:9" ht="63">
      <c r="A129" s="21" t="s">
        <v>191</v>
      </c>
      <c r="B129" s="65" t="s">
        <v>169</v>
      </c>
      <c r="C129" s="65" t="s">
        <v>42</v>
      </c>
      <c r="D129" s="65">
        <v>12</v>
      </c>
      <c r="E129" s="21" t="s">
        <v>222</v>
      </c>
      <c r="F129" s="21">
        <v>240</v>
      </c>
      <c r="G129" s="63"/>
      <c r="H129" s="63">
        <v>190</v>
      </c>
      <c r="I129" s="63">
        <v>144.9</v>
      </c>
    </row>
    <row r="130" spans="1:9" ht="63">
      <c r="A130" s="21" t="s">
        <v>320</v>
      </c>
      <c r="B130" s="65" t="s">
        <v>169</v>
      </c>
      <c r="C130" s="65" t="s">
        <v>42</v>
      </c>
      <c r="D130" s="65">
        <v>12</v>
      </c>
      <c r="E130" s="21" t="s">
        <v>321</v>
      </c>
      <c r="F130" s="21"/>
      <c r="G130" s="21">
        <f>G131</f>
        <v>0</v>
      </c>
      <c r="H130" s="21">
        <f t="shared" ref="H130:I131" si="24">H131</f>
        <v>39</v>
      </c>
      <c r="I130" s="21">
        <f t="shared" si="24"/>
        <v>30</v>
      </c>
    </row>
    <row r="131" spans="1:9" ht="31.5">
      <c r="A131" s="21" t="s">
        <v>217</v>
      </c>
      <c r="B131" s="65" t="s">
        <v>169</v>
      </c>
      <c r="C131" s="65" t="s">
        <v>42</v>
      </c>
      <c r="D131" s="65">
        <v>12</v>
      </c>
      <c r="E131" s="21" t="s">
        <v>321</v>
      </c>
      <c r="F131" s="21">
        <v>200</v>
      </c>
      <c r="G131" s="21">
        <f>G132</f>
        <v>0</v>
      </c>
      <c r="H131" s="21">
        <f t="shared" si="24"/>
        <v>39</v>
      </c>
      <c r="I131" s="21">
        <f t="shared" si="24"/>
        <v>30</v>
      </c>
    </row>
    <row r="132" spans="1:9" ht="63">
      <c r="A132" s="21" t="s">
        <v>191</v>
      </c>
      <c r="B132" s="65" t="s">
        <v>169</v>
      </c>
      <c r="C132" s="65" t="s">
        <v>42</v>
      </c>
      <c r="D132" s="65">
        <v>12</v>
      </c>
      <c r="E132" s="21" t="s">
        <v>321</v>
      </c>
      <c r="F132" s="21">
        <v>240</v>
      </c>
      <c r="G132" s="21"/>
      <c r="H132" s="63">
        <v>39</v>
      </c>
      <c r="I132" s="63">
        <v>30</v>
      </c>
    </row>
    <row r="133" spans="1:9" ht="31.5">
      <c r="A133" s="75" t="s">
        <v>221</v>
      </c>
      <c r="B133" s="65" t="s">
        <v>169</v>
      </c>
      <c r="C133" s="56" t="s">
        <v>58</v>
      </c>
      <c r="D133" s="56" t="s">
        <v>175</v>
      </c>
      <c r="E133" s="75"/>
      <c r="F133" s="75"/>
      <c r="G133" s="69">
        <f>G134+G139+G144</f>
        <v>9800</v>
      </c>
      <c r="H133" s="69">
        <f>H134+H143+H139</f>
        <v>15146.3</v>
      </c>
      <c r="I133" s="69">
        <f>I134+I143+I139</f>
        <v>14209.5</v>
      </c>
    </row>
    <row r="134" spans="1:9" ht="15.75">
      <c r="A134" s="62" t="s">
        <v>59</v>
      </c>
      <c r="B134" s="65" t="s">
        <v>169</v>
      </c>
      <c r="C134" s="64" t="s">
        <v>58</v>
      </c>
      <c r="D134" s="64" t="s">
        <v>38</v>
      </c>
      <c r="E134" s="62"/>
      <c r="F134" s="62"/>
      <c r="G134" s="69">
        <f t="shared" ref="G134:I137" si="25">G135</f>
        <v>756</v>
      </c>
      <c r="H134" s="69">
        <f t="shared" si="25"/>
        <v>693</v>
      </c>
      <c r="I134" s="69">
        <f t="shared" si="25"/>
        <v>691.2</v>
      </c>
    </row>
    <row r="135" spans="1:9" ht="110.25">
      <c r="A135" s="62" t="s">
        <v>293</v>
      </c>
      <c r="B135" s="65" t="s">
        <v>169</v>
      </c>
      <c r="C135" s="64" t="s">
        <v>58</v>
      </c>
      <c r="D135" s="64" t="s">
        <v>38</v>
      </c>
      <c r="E135" s="62" t="s">
        <v>220</v>
      </c>
      <c r="F135" s="62"/>
      <c r="G135" s="69">
        <f t="shared" si="25"/>
        <v>756</v>
      </c>
      <c r="H135" s="69">
        <f t="shared" si="25"/>
        <v>693</v>
      </c>
      <c r="I135" s="69">
        <f t="shared" si="25"/>
        <v>691.2</v>
      </c>
    </row>
    <row r="136" spans="1:9" ht="204.75">
      <c r="A136" s="84" t="s">
        <v>303</v>
      </c>
      <c r="B136" s="65" t="s">
        <v>169</v>
      </c>
      <c r="C136" s="66" t="s">
        <v>58</v>
      </c>
      <c r="D136" s="66" t="s">
        <v>38</v>
      </c>
      <c r="E136" s="61" t="s">
        <v>219</v>
      </c>
      <c r="F136" s="61"/>
      <c r="G136" s="69">
        <f t="shared" si="25"/>
        <v>756</v>
      </c>
      <c r="H136" s="69">
        <f t="shared" si="25"/>
        <v>693</v>
      </c>
      <c r="I136" s="69">
        <f t="shared" si="25"/>
        <v>691.2</v>
      </c>
    </row>
    <row r="137" spans="1:9" ht="31.5">
      <c r="A137" s="21" t="s">
        <v>217</v>
      </c>
      <c r="B137" s="65" t="s">
        <v>169</v>
      </c>
      <c r="C137" s="66" t="s">
        <v>58</v>
      </c>
      <c r="D137" s="66" t="s">
        <v>38</v>
      </c>
      <c r="E137" s="21" t="s">
        <v>219</v>
      </c>
      <c r="F137" s="21">
        <v>200</v>
      </c>
      <c r="G137" s="69">
        <f t="shared" si="25"/>
        <v>756</v>
      </c>
      <c r="H137" s="69">
        <f t="shared" si="25"/>
        <v>693</v>
      </c>
      <c r="I137" s="69">
        <f t="shared" si="25"/>
        <v>691.2</v>
      </c>
    </row>
    <row r="138" spans="1:9" ht="63">
      <c r="A138" s="21" t="s">
        <v>191</v>
      </c>
      <c r="B138" s="65" t="s">
        <v>169</v>
      </c>
      <c r="C138" s="66" t="s">
        <v>58</v>
      </c>
      <c r="D138" s="66" t="s">
        <v>38</v>
      </c>
      <c r="E138" s="21" t="s">
        <v>219</v>
      </c>
      <c r="F138" s="21">
        <v>240</v>
      </c>
      <c r="G138" s="63">
        <v>756</v>
      </c>
      <c r="H138" s="63">
        <v>693</v>
      </c>
      <c r="I138" s="63">
        <v>691.2</v>
      </c>
    </row>
    <row r="139" spans="1:9" ht="15.75">
      <c r="A139" s="62" t="s">
        <v>218</v>
      </c>
      <c r="B139" s="65" t="s">
        <v>169</v>
      </c>
      <c r="C139" s="56" t="s">
        <v>58</v>
      </c>
      <c r="D139" s="56" t="s">
        <v>39</v>
      </c>
      <c r="E139" s="75"/>
      <c r="F139" s="75"/>
      <c r="G139" s="73">
        <f t="shared" ref="G139:I141" si="26">G140</f>
        <v>33</v>
      </c>
      <c r="H139" s="73">
        <f t="shared" si="26"/>
        <v>33</v>
      </c>
      <c r="I139" s="73">
        <f t="shared" si="26"/>
        <v>33</v>
      </c>
    </row>
    <row r="140" spans="1:9" ht="110.25">
      <c r="A140" s="21" t="s">
        <v>184</v>
      </c>
      <c r="B140" s="65" t="s">
        <v>169</v>
      </c>
      <c r="C140" s="65" t="s">
        <v>58</v>
      </c>
      <c r="D140" s="65" t="s">
        <v>39</v>
      </c>
      <c r="E140" s="21" t="s">
        <v>274</v>
      </c>
      <c r="F140" s="21"/>
      <c r="G140" s="21">
        <v>33</v>
      </c>
      <c r="H140" s="82">
        <f t="shared" si="26"/>
        <v>33</v>
      </c>
      <c r="I140" s="82">
        <f t="shared" si="26"/>
        <v>33</v>
      </c>
    </row>
    <row r="141" spans="1:9" ht="15.75">
      <c r="A141" s="21" t="s">
        <v>183</v>
      </c>
      <c r="B141" s="65" t="s">
        <v>169</v>
      </c>
      <c r="C141" s="65" t="s">
        <v>58</v>
      </c>
      <c r="D141" s="65" t="s">
        <v>39</v>
      </c>
      <c r="E141" s="21" t="s">
        <v>274</v>
      </c>
      <c r="F141" s="21">
        <v>500</v>
      </c>
      <c r="G141" s="21">
        <v>33</v>
      </c>
      <c r="H141" s="63">
        <f t="shared" si="26"/>
        <v>33</v>
      </c>
      <c r="I141" s="63">
        <f t="shared" si="26"/>
        <v>33</v>
      </c>
    </row>
    <row r="142" spans="1:9" ht="31.5">
      <c r="A142" s="21" t="s">
        <v>19</v>
      </c>
      <c r="B142" s="65" t="s">
        <v>169</v>
      </c>
      <c r="C142" s="65" t="s">
        <v>58</v>
      </c>
      <c r="D142" s="65" t="s">
        <v>39</v>
      </c>
      <c r="E142" s="21" t="s">
        <v>274</v>
      </c>
      <c r="F142" s="21">
        <v>540</v>
      </c>
      <c r="G142" s="21">
        <v>33</v>
      </c>
      <c r="H142" s="63">
        <v>33</v>
      </c>
      <c r="I142" s="63">
        <v>33</v>
      </c>
    </row>
    <row r="143" spans="1:9" ht="15.75">
      <c r="A143" s="62" t="s">
        <v>60</v>
      </c>
      <c r="B143" s="65" t="s">
        <v>169</v>
      </c>
      <c r="C143" s="56" t="s">
        <v>58</v>
      </c>
      <c r="D143" s="56" t="s">
        <v>40</v>
      </c>
      <c r="E143" s="75"/>
      <c r="F143" s="75"/>
      <c r="G143" s="69">
        <f>G144+G166</f>
        <v>9011</v>
      </c>
      <c r="H143" s="69">
        <f>H144+H166</f>
        <v>14420.3</v>
      </c>
      <c r="I143" s="69">
        <f>I144+I166</f>
        <v>13485.3</v>
      </c>
    </row>
    <row r="144" spans="1:9" ht="78.75">
      <c r="A144" s="62" t="s">
        <v>298</v>
      </c>
      <c r="B144" s="65" t="s">
        <v>169</v>
      </c>
      <c r="C144" s="64" t="s">
        <v>58</v>
      </c>
      <c r="D144" s="64" t="s">
        <v>40</v>
      </c>
      <c r="E144" s="62" t="s">
        <v>216</v>
      </c>
      <c r="F144" s="62"/>
      <c r="G144" s="69">
        <f>G145+G148+G151+G154+G157+G160+G163</f>
        <v>9011</v>
      </c>
      <c r="H144" s="69">
        <f>H145+H148+H151+H154+H157+H160+H163</f>
        <v>11878.3</v>
      </c>
      <c r="I144" s="69">
        <f>I145+I148+I151+I154+I157+I160+I163</f>
        <v>11133.9</v>
      </c>
    </row>
    <row r="145" spans="1:9" ht="15.75">
      <c r="A145" s="61" t="s">
        <v>215</v>
      </c>
      <c r="B145" s="66" t="s">
        <v>169</v>
      </c>
      <c r="C145" s="66" t="s">
        <v>58</v>
      </c>
      <c r="D145" s="66" t="s">
        <v>40</v>
      </c>
      <c r="E145" s="61" t="s">
        <v>214</v>
      </c>
      <c r="F145" s="61"/>
      <c r="G145" s="82">
        <f t="shared" ref="G145:I146" si="27">G146</f>
        <v>4600</v>
      </c>
      <c r="H145" s="82">
        <f t="shared" si="27"/>
        <v>5392</v>
      </c>
      <c r="I145" s="82">
        <f t="shared" si="27"/>
        <v>5112.6000000000004</v>
      </c>
    </row>
    <row r="146" spans="1:9" ht="47.25">
      <c r="A146" s="21" t="s">
        <v>192</v>
      </c>
      <c r="B146" s="65" t="s">
        <v>169</v>
      </c>
      <c r="C146" s="65" t="s">
        <v>58</v>
      </c>
      <c r="D146" s="65" t="s">
        <v>40</v>
      </c>
      <c r="E146" s="21" t="s">
        <v>214</v>
      </c>
      <c r="F146" s="21">
        <v>200</v>
      </c>
      <c r="G146" s="63">
        <f t="shared" si="27"/>
        <v>4600</v>
      </c>
      <c r="H146" s="63">
        <f t="shared" si="27"/>
        <v>5392</v>
      </c>
      <c r="I146" s="63">
        <f t="shared" si="27"/>
        <v>5112.6000000000004</v>
      </c>
    </row>
    <row r="147" spans="1:9" ht="63">
      <c r="A147" s="21" t="s">
        <v>191</v>
      </c>
      <c r="B147" s="65" t="s">
        <v>169</v>
      </c>
      <c r="C147" s="65" t="s">
        <v>58</v>
      </c>
      <c r="D147" s="65" t="s">
        <v>40</v>
      </c>
      <c r="E147" s="21" t="s">
        <v>214</v>
      </c>
      <c r="F147" s="21">
        <v>240</v>
      </c>
      <c r="G147" s="63">
        <v>4600</v>
      </c>
      <c r="H147" s="63">
        <v>5392</v>
      </c>
      <c r="I147" s="63">
        <v>5112.6000000000004</v>
      </c>
    </row>
    <row r="148" spans="1:9" ht="47.25">
      <c r="A148" s="61" t="s">
        <v>213</v>
      </c>
      <c r="B148" s="66" t="s">
        <v>169</v>
      </c>
      <c r="C148" s="66" t="s">
        <v>58</v>
      </c>
      <c r="D148" s="66" t="s">
        <v>40</v>
      </c>
      <c r="E148" s="61" t="s">
        <v>212</v>
      </c>
      <c r="F148" s="62"/>
      <c r="G148" s="82">
        <f t="shared" ref="G148:I149" si="28">G149</f>
        <v>0</v>
      </c>
      <c r="H148" s="82">
        <f t="shared" si="28"/>
        <v>420</v>
      </c>
      <c r="I148" s="82">
        <f t="shared" si="28"/>
        <v>251.2</v>
      </c>
    </row>
    <row r="149" spans="1:9" ht="47.25">
      <c r="A149" s="21" t="s">
        <v>192</v>
      </c>
      <c r="B149" s="65" t="s">
        <v>169</v>
      </c>
      <c r="C149" s="65" t="s">
        <v>58</v>
      </c>
      <c r="D149" s="65" t="s">
        <v>40</v>
      </c>
      <c r="E149" s="21" t="s">
        <v>211</v>
      </c>
      <c r="F149" s="21">
        <v>200</v>
      </c>
      <c r="G149" s="63">
        <f t="shared" si="28"/>
        <v>0</v>
      </c>
      <c r="H149" s="63">
        <f t="shared" si="28"/>
        <v>420</v>
      </c>
      <c r="I149" s="63">
        <f t="shared" si="28"/>
        <v>251.2</v>
      </c>
    </row>
    <row r="150" spans="1:9" ht="63">
      <c r="A150" s="21" t="s">
        <v>191</v>
      </c>
      <c r="B150" s="65" t="s">
        <v>169</v>
      </c>
      <c r="C150" s="65" t="s">
        <v>58</v>
      </c>
      <c r="D150" s="65" t="s">
        <v>40</v>
      </c>
      <c r="E150" s="21" t="s">
        <v>211</v>
      </c>
      <c r="F150" s="21">
        <v>240</v>
      </c>
      <c r="G150" s="63"/>
      <c r="H150" s="63">
        <v>420</v>
      </c>
      <c r="I150" s="63">
        <v>251.2</v>
      </c>
    </row>
    <row r="151" spans="1:9" ht="31.5">
      <c r="A151" s="61" t="s">
        <v>210</v>
      </c>
      <c r="B151" s="66" t="s">
        <v>169</v>
      </c>
      <c r="C151" s="66" t="s">
        <v>58</v>
      </c>
      <c r="D151" s="66" t="s">
        <v>40</v>
      </c>
      <c r="E151" s="61" t="s">
        <v>209</v>
      </c>
      <c r="F151" s="62"/>
      <c r="G151" s="82">
        <f t="shared" ref="G151:I152" si="29">G152</f>
        <v>780</v>
      </c>
      <c r="H151" s="82">
        <f t="shared" si="29"/>
        <v>735</v>
      </c>
      <c r="I151" s="82">
        <f t="shared" si="29"/>
        <v>732.4</v>
      </c>
    </row>
    <row r="152" spans="1:9" ht="47.25">
      <c r="A152" s="21" t="s">
        <v>192</v>
      </c>
      <c r="B152" s="65" t="s">
        <v>169</v>
      </c>
      <c r="C152" s="65" t="s">
        <v>58</v>
      </c>
      <c r="D152" s="65" t="s">
        <v>40</v>
      </c>
      <c r="E152" s="21" t="s">
        <v>208</v>
      </c>
      <c r="F152" s="21">
        <v>200</v>
      </c>
      <c r="G152" s="63">
        <f t="shared" si="29"/>
        <v>780</v>
      </c>
      <c r="H152" s="63">
        <f t="shared" si="29"/>
        <v>735</v>
      </c>
      <c r="I152" s="63">
        <f t="shared" si="29"/>
        <v>732.4</v>
      </c>
    </row>
    <row r="153" spans="1:9" ht="63">
      <c r="A153" s="21" t="s">
        <v>191</v>
      </c>
      <c r="B153" s="65" t="s">
        <v>169</v>
      </c>
      <c r="C153" s="65" t="s">
        <v>58</v>
      </c>
      <c r="D153" s="65" t="s">
        <v>40</v>
      </c>
      <c r="E153" s="21" t="s">
        <v>208</v>
      </c>
      <c r="F153" s="21">
        <v>240</v>
      </c>
      <c r="G153" s="63">
        <v>780</v>
      </c>
      <c r="H153" s="63">
        <v>735</v>
      </c>
      <c r="I153" s="63">
        <v>732.4</v>
      </c>
    </row>
    <row r="154" spans="1:9" ht="47.25">
      <c r="A154" s="61" t="s">
        <v>207</v>
      </c>
      <c r="B154" s="65" t="s">
        <v>169</v>
      </c>
      <c r="C154" s="66" t="s">
        <v>58</v>
      </c>
      <c r="D154" s="66" t="s">
        <v>40</v>
      </c>
      <c r="E154" s="61" t="s">
        <v>206</v>
      </c>
      <c r="F154" s="62"/>
      <c r="G154" s="82">
        <f t="shared" ref="G154:I155" si="30">G155</f>
        <v>620</v>
      </c>
      <c r="H154" s="82">
        <f t="shared" si="30"/>
        <v>679</v>
      </c>
      <c r="I154" s="82">
        <f t="shared" si="30"/>
        <v>662.4</v>
      </c>
    </row>
    <row r="155" spans="1:9" ht="47.25">
      <c r="A155" s="21" t="s">
        <v>192</v>
      </c>
      <c r="B155" s="65" t="s">
        <v>169</v>
      </c>
      <c r="C155" s="65" t="s">
        <v>58</v>
      </c>
      <c r="D155" s="65" t="s">
        <v>40</v>
      </c>
      <c r="E155" s="21" t="s">
        <v>205</v>
      </c>
      <c r="F155" s="21">
        <v>200</v>
      </c>
      <c r="G155" s="63">
        <f t="shared" si="30"/>
        <v>620</v>
      </c>
      <c r="H155" s="63">
        <f t="shared" si="30"/>
        <v>679</v>
      </c>
      <c r="I155" s="63">
        <f t="shared" si="30"/>
        <v>662.4</v>
      </c>
    </row>
    <row r="156" spans="1:9" ht="63">
      <c r="A156" s="21" t="s">
        <v>191</v>
      </c>
      <c r="B156" s="65" t="s">
        <v>169</v>
      </c>
      <c r="C156" s="65" t="s">
        <v>58</v>
      </c>
      <c r="D156" s="65" t="s">
        <v>40</v>
      </c>
      <c r="E156" s="21" t="s">
        <v>205</v>
      </c>
      <c r="F156" s="21">
        <v>240</v>
      </c>
      <c r="G156" s="63">
        <v>620</v>
      </c>
      <c r="H156" s="63">
        <v>679</v>
      </c>
      <c r="I156" s="63">
        <v>662.4</v>
      </c>
    </row>
    <row r="157" spans="1:9" ht="47.25">
      <c r="A157" s="61" t="s">
        <v>204</v>
      </c>
      <c r="B157" s="65" t="s">
        <v>169</v>
      </c>
      <c r="C157" s="66" t="s">
        <v>58</v>
      </c>
      <c r="D157" s="66" t="s">
        <v>40</v>
      </c>
      <c r="E157" s="61" t="s">
        <v>203</v>
      </c>
      <c r="F157" s="62"/>
      <c r="G157" s="82">
        <f t="shared" ref="G157:I158" si="31">G158</f>
        <v>610</v>
      </c>
      <c r="H157" s="82">
        <f t="shared" si="31"/>
        <v>810</v>
      </c>
      <c r="I157" s="82">
        <f t="shared" si="31"/>
        <v>796.3</v>
      </c>
    </row>
    <row r="158" spans="1:9" ht="47.25">
      <c r="A158" s="21" t="s">
        <v>192</v>
      </c>
      <c r="B158" s="65" t="s">
        <v>169</v>
      </c>
      <c r="C158" s="65" t="s">
        <v>58</v>
      </c>
      <c r="D158" s="65" t="s">
        <v>40</v>
      </c>
      <c r="E158" s="21" t="s">
        <v>202</v>
      </c>
      <c r="F158" s="21">
        <v>200</v>
      </c>
      <c r="G158" s="63">
        <f t="shared" si="31"/>
        <v>610</v>
      </c>
      <c r="H158" s="63">
        <f t="shared" si="31"/>
        <v>810</v>
      </c>
      <c r="I158" s="63">
        <f t="shared" si="31"/>
        <v>796.3</v>
      </c>
    </row>
    <row r="159" spans="1:9" ht="63">
      <c r="A159" s="21" t="s">
        <v>191</v>
      </c>
      <c r="B159" s="65" t="s">
        <v>169</v>
      </c>
      <c r="C159" s="65" t="s">
        <v>58</v>
      </c>
      <c r="D159" s="65" t="s">
        <v>40</v>
      </c>
      <c r="E159" s="21" t="s">
        <v>202</v>
      </c>
      <c r="F159" s="21">
        <v>240</v>
      </c>
      <c r="G159" s="63">
        <v>610</v>
      </c>
      <c r="H159" s="63">
        <v>810</v>
      </c>
      <c r="I159" s="63">
        <v>796.3</v>
      </c>
    </row>
    <row r="160" spans="1:9" ht="31.5">
      <c r="A160" s="61" t="s">
        <v>201</v>
      </c>
      <c r="B160" s="65" t="s">
        <v>169</v>
      </c>
      <c r="C160" s="66" t="s">
        <v>58</v>
      </c>
      <c r="D160" s="66" t="s">
        <v>40</v>
      </c>
      <c r="E160" s="61" t="s">
        <v>200</v>
      </c>
      <c r="F160" s="62"/>
      <c r="G160" s="82">
        <f t="shared" ref="G160:I161" si="32">G161</f>
        <v>600</v>
      </c>
      <c r="H160" s="82">
        <f t="shared" si="32"/>
        <v>520</v>
      </c>
      <c r="I160" s="82">
        <f t="shared" si="32"/>
        <v>513.6</v>
      </c>
    </row>
    <row r="161" spans="1:9" ht="47.25">
      <c r="A161" s="21" t="s">
        <v>192</v>
      </c>
      <c r="B161" s="65" t="s">
        <v>169</v>
      </c>
      <c r="C161" s="65" t="s">
        <v>58</v>
      </c>
      <c r="D161" s="65" t="s">
        <v>40</v>
      </c>
      <c r="E161" s="21" t="s">
        <v>199</v>
      </c>
      <c r="F161" s="21">
        <v>200</v>
      </c>
      <c r="G161" s="63">
        <f t="shared" si="32"/>
        <v>600</v>
      </c>
      <c r="H161" s="63">
        <f t="shared" si="32"/>
        <v>520</v>
      </c>
      <c r="I161" s="63">
        <f t="shared" si="32"/>
        <v>513.6</v>
      </c>
    </row>
    <row r="162" spans="1:9" ht="63">
      <c r="A162" s="21" t="s">
        <v>191</v>
      </c>
      <c r="B162" s="65" t="s">
        <v>169</v>
      </c>
      <c r="C162" s="65" t="s">
        <v>58</v>
      </c>
      <c r="D162" s="65" t="s">
        <v>40</v>
      </c>
      <c r="E162" s="21" t="s">
        <v>199</v>
      </c>
      <c r="F162" s="21">
        <v>240</v>
      </c>
      <c r="G162" s="63">
        <v>600</v>
      </c>
      <c r="H162" s="63">
        <v>520</v>
      </c>
      <c r="I162" s="63">
        <v>513.6</v>
      </c>
    </row>
    <row r="163" spans="1:9" ht="31.5">
      <c r="A163" s="61" t="s">
        <v>198</v>
      </c>
      <c r="B163" s="65" t="s">
        <v>169</v>
      </c>
      <c r="C163" s="66" t="s">
        <v>58</v>
      </c>
      <c r="D163" s="66" t="s">
        <v>40</v>
      </c>
      <c r="E163" s="61" t="s">
        <v>197</v>
      </c>
      <c r="F163" s="62"/>
      <c r="G163" s="82">
        <f t="shared" ref="G163:I164" si="33">G164</f>
        <v>1801</v>
      </c>
      <c r="H163" s="82">
        <f t="shared" si="33"/>
        <v>3322.3</v>
      </c>
      <c r="I163" s="82">
        <f t="shared" si="33"/>
        <v>3065.4</v>
      </c>
    </row>
    <row r="164" spans="1:9" ht="47.25">
      <c r="A164" s="21" t="s">
        <v>192</v>
      </c>
      <c r="B164" s="65" t="s">
        <v>169</v>
      </c>
      <c r="C164" s="65" t="s">
        <v>58</v>
      </c>
      <c r="D164" s="65" t="s">
        <v>40</v>
      </c>
      <c r="E164" s="21" t="s">
        <v>196</v>
      </c>
      <c r="F164" s="21">
        <v>200</v>
      </c>
      <c r="G164" s="63">
        <f t="shared" si="33"/>
        <v>1801</v>
      </c>
      <c r="H164" s="63">
        <f t="shared" si="33"/>
        <v>3322.3</v>
      </c>
      <c r="I164" s="63">
        <f t="shared" si="33"/>
        <v>3065.4</v>
      </c>
    </row>
    <row r="165" spans="1:9" ht="63">
      <c r="A165" s="21" t="s">
        <v>191</v>
      </c>
      <c r="B165" s="65" t="s">
        <v>169</v>
      </c>
      <c r="C165" s="65" t="s">
        <v>58</v>
      </c>
      <c r="D165" s="65" t="s">
        <v>40</v>
      </c>
      <c r="E165" s="21" t="s">
        <v>196</v>
      </c>
      <c r="F165" s="21">
        <v>240</v>
      </c>
      <c r="G165" s="63">
        <v>1801</v>
      </c>
      <c r="H165" s="63">
        <v>3322.3</v>
      </c>
      <c r="I165" s="63">
        <v>3065.4</v>
      </c>
    </row>
    <row r="166" spans="1:9" ht="78.75">
      <c r="A166" s="21" t="s">
        <v>322</v>
      </c>
      <c r="B166" s="65" t="s">
        <v>169</v>
      </c>
      <c r="C166" s="65" t="s">
        <v>58</v>
      </c>
      <c r="D166" s="65" t="s">
        <v>40</v>
      </c>
      <c r="E166" s="21" t="s">
        <v>323</v>
      </c>
      <c r="F166" s="21"/>
      <c r="G166" s="63">
        <f>G167+G170</f>
        <v>0</v>
      </c>
      <c r="H166" s="63">
        <f>H167+H170</f>
        <v>2542</v>
      </c>
      <c r="I166" s="63">
        <f>I167+I170</f>
        <v>2351.4</v>
      </c>
    </row>
    <row r="167" spans="1:9" ht="31.5">
      <c r="A167" s="21" t="s">
        <v>324</v>
      </c>
      <c r="B167" s="65" t="s">
        <v>169</v>
      </c>
      <c r="C167" s="65" t="s">
        <v>58</v>
      </c>
      <c r="D167" s="65" t="s">
        <v>40</v>
      </c>
      <c r="E167" s="21" t="s">
        <v>325</v>
      </c>
      <c r="F167" s="21"/>
      <c r="G167" s="63">
        <f t="shared" ref="G167:I168" si="34">G168</f>
        <v>0</v>
      </c>
      <c r="H167" s="63">
        <f t="shared" si="34"/>
        <v>100</v>
      </c>
      <c r="I167" s="63">
        <f t="shared" si="34"/>
        <v>99.9</v>
      </c>
    </row>
    <row r="168" spans="1:9" ht="47.25">
      <c r="A168" s="21" t="s">
        <v>192</v>
      </c>
      <c r="B168" s="65" t="s">
        <v>169</v>
      </c>
      <c r="C168" s="65" t="s">
        <v>58</v>
      </c>
      <c r="D168" s="65" t="s">
        <v>40</v>
      </c>
      <c r="E168" s="21" t="s">
        <v>325</v>
      </c>
      <c r="F168" s="21">
        <v>200</v>
      </c>
      <c r="G168" s="63">
        <f t="shared" si="34"/>
        <v>0</v>
      </c>
      <c r="H168" s="63">
        <f t="shared" si="34"/>
        <v>100</v>
      </c>
      <c r="I168" s="63">
        <f t="shared" si="34"/>
        <v>99.9</v>
      </c>
    </row>
    <row r="169" spans="1:9" ht="63">
      <c r="A169" s="21" t="s">
        <v>191</v>
      </c>
      <c r="B169" s="65" t="s">
        <v>169</v>
      </c>
      <c r="C169" s="65" t="s">
        <v>58</v>
      </c>
      <c r="D169" s="65" t="s">
        <v>40</v>
      </c>
      <c r="E169" s="21" t="s">
        <v>325</v>
      </c>
      <c r="F169" s="21">
        <v>240</v>
      </c>
      <c r="G169" s="21"/>
      <c r="H169" s="63">
        <v>100</v>
      </c>
      <c r="I169" s="63">
        <v>99.9</v>
      </c>
    </row>
    <row r="170" spans="1:9" ht="47.25">
      <c r="A170" s="21" t="s">
        <v>326</v>
      </c>
      <c r="B170" s="65" t="s">
        <v>169</v>
      </c>
      <c r="C170" s="65" t="s">
        <v>58</v>
      </c>
      <c r="D170" s="65" t="s">
        <v>40</v>
      </c>
      <c r="E170" s="21" t="s">
        <v>327</v>
      </c>
      <c r="F170" s="21"/>
      <c r="G170" s="63">
        <f t="shared" ref="G170:I171" si="35">G171</f>
        <v>0</v>
      </c>
      <c r="H170" s="63">
        <f t="shared" si="35"/>
        <v>2442</v>
      </c>
      <c r="I170" s="63">
        <f t="shared" si="35"/>
        <v>2251.5</v>
      </c>
    </row>
    <row r="171" spans="1:9" ht="47.25">
      <c r="A171" s="21" t="s">
        <v>192</v>
      </c>
      <c r="B171" s="65" t="s">
        <v>169</v>
      </c>
      <c r="C171" s="65" t="s">
        <v>58</v>
      </c>
      <c r="D171" s="65" t="s">
        <v>40</v>
      </c>
      <c r="E171" s="21" t="s">
        <v>327</v>
      </c>
      <c r="F171" s="21">
        <v>200</v>
      </c>
      <c r="G171" s="63">
        <f t="shared" si="35"/>
        <v>0</v>
      </c>
      <c r="H171" s="63">
        <f t="shared" si="35"/>
        <v>2442</v>
      </c>
      <c r="I171" s="63">
        <f t="shared" si="35"/>
        <v>2251.5</v>
      </c>
    </row>
    <row r="172" spans="1:9" ht="63">
      <c r="A172" s="21" t="s">
        <v>191</v>
      </c>
      <c r="B172" s="65" t="s">
        <v>169</v>
      </c>
      <c r="C172" s="65" t="s">
        <v>58</v>
      </c>
      <c r="D172" s="65" t="s">
        <v>40</v>
      </c>
      <c r="E172" s="21" t="s">
        <v>327</v>
      </c>
      <c r="F172" s="21">
        <v>240</v>
      </c>
      <c r="G172" s="21"/>
      <c r="H172" s="63">
        <v>2442</v>
      </c>
      <c r="I172" s="63">
        <v>2251.5</v>
      </c>
    </row>
    <row r="173" spans="1:9" ht="15.75">
      <c r="A173" s="75" t="s">
        <v>195</v>
      </c>
      <c r="B173" s="65" t="s">
        <v>169</v>
      </c>
      <c r="C173" s="56" t="s">
        <v>43</v>
      </c>
      <c r="D173" s="56" t="s">
        <v>175</v>
      </c>
      <c r="E173" s="75"/>
      <c r="F173" s="75"/>
      <c r="G173" s="69">
        <f t="shared" ref="G173:I175" si="36">G174</f>
        <v>107</v>
      </c>
      <c r="H173" s="69">
        <f t="shared" si="36"/>
        <v>107</v>
      </c>
      <c r="I173" s="69">
        <f t="shared" si="36"/>
        <v>107</v>
      </c>
    </row>
    <row r="174" spans="1:9" ht="31.5">
      <c r="A174" s="62" t="s">
        <v>62</v>
      </c>
      <c r="B174" s="65" t="s">
        <v>169</v>
      </c>
      <c r="C174" s="56" t="s">
        <v>43</v>
      </c>
      <c r="D174" s="56" t="s">
        <v>43</v>
      </c>
      <c r="E174" s="75"/>
      <c r="F174" s="75"/>
      <c r="G174" s="69">
        <f t="shared" si="36"/>
        <v>107</v>
      </c>
      <c r="H174" s="69">
        <f t="shared" si="36"/>
        <v>107</v>
      </c>
      <c r="I174" s="69">
        <f t="shared" si="36"/>
        <v>107</v>
      </c>
    </row>
    <row r="175" spans="1:9" ht="94.5">
      <c r="A175" s="62" t="s">
        <v>304</v>
      </c>
      <c r="B175" s="65" t="s">
        <v>169</v>
      </c>
      <c r="C175" s="64" t="s">
        <v>43</v>
      </c>
      <c r="D175" s="64" t="s">
        <v>43</v>
      </c>
      <c r="E175" s="62" t="s">
        <v>194</v>
      </c>
      <c r="F175" s="62"/>
      <c r="G175" s="69">
        <f>G176</f>
        <v>107</v>
      </c>
      <c r="H175" s="69">
        <f t="shared" si="36"/>
        <v>107</v>
      </c>
      <c r="I175" s="69">
        <f t="shared" si="36"/>
        <v>107</v>
      </c>
    </row>
    <row r="176" spans="1:9" ht="110.25">
      <c r="A176" s="21" t="s">
        <v>190</v>
      </c>
      <c r="B176" s="65" t="s">
        <v>169</v>
      </c>
      <c r="C176" s="65" t="s">
        <v>43</v>
      </c>
      <c r="D176" s="65" t="s">
        <v>43</v>
      </c>
      <c r="E176" s="21" t="s">
        <v>189</v>
      </c>
      <c r="F176" s="21"/>
      <c r="G176" s="63">
        <f t="shared" ref="G176:I177" si="37">G177</f>
        <v>107</v>
      </c>
      <c r="H176" s="63">
        <f t="shared" si="37"/>
        <v>107</v>
      </c>
      <c r="I176" s="63">
        <f t="shared" si="37"/>
        <v>107</v>
      </c>
    </row>
    <row r="177" spans="1:9" ht="31.5">
      <c r="A177" s="21" t="s">
        <v>183</v>
      </c>
      <c r="B177" s="65" t="s">
        <v>169</v>
      </c>
      <c r="C177" s="65" t="s">
        <v>43</v>
      </c>
      <c r="D177" s="65" t="s">
        <v>43</v>
      </c>
      <c r="E177" s="21" t="s">
        <v>189</v>
      </c>
      <c r="F177" s="21">
        <v>500</v>
      </c>
      <c r="G177" s="63">
        <f t="shared" si="37"/>
        <v>107</v>
      </c>
      <c r="H177" s="63">
        <f t="shared" si="37"/>
        <v>107</v>
      </c>
      <c r="I177" s="63">
        <f t="shared" si="37"/>
        <v>107</v>
      </c>
    </row>
    <row r="178" spans="1:9" ht="31.5">
      <c r="A178" s="21" t="s">
        <v>19</v>
      </c>
      <c r="B178" s="65" t="s">
        <v>169</v>
      </c>
      <c r="C178" s="65" t="s">
        <v>43</v>
      </c>
      <c r="D178" s="65" t="s">
        <v>43</v>
      </c>
      <c r="E178" s="21" t="s">
        <v>188</v>
      </c>
      <c r="F178" s="21">
        <v>540</v>
      </c>
      <c r="G178" s="63">
        <v>107</v>
      </c>
      <c r="H178" s="63">
        <v>107</v>
      </c>
      <c r="I178" s="63">
        <v>107</v>
      </c>
    </row>
    <row r="179" spans="1:9" ht="31.5">
      <c r="A179" s="75" t="s">
        <v>187</v>
      </c>
      <c r="B179" s="56" t="s">
        <v>169</v>
      </c>
      <c r="C179" s="56" t="s">
        <v>53</v>
      </c>
      <c r="D179" s="56" t="s">
        <v>175</v>
      </c>
      <c r="E179" s="75"/>
      <c r="F179" s="75"/>
      <c r="G179" s="69">
        <f t="shared" ref="G179:I180" si="38">G180</f>
        <v>21183</v>
      </c>
      <c r="H179" s="69">
        <f t="shared" si="38"/>
        <v>21222.2</v>
      </c>
      <c r="I179" s="69">
        <f t="shared" si="38"/>
        <v>21222.2</v>
      </c>
    </row>
    <row r="180" spans="1:9" ht="15.75">
      <c r="A180" s="62" t="s">
        <v>64</v>
      </c>
      <c r="B180" s="56" t="s">
        <v>169</v>
      </c>
      <c r="C180" s="56" t="s">
        <v>53</v>
      </c>
      <c r="D180" s="56" t="s">
        <v>38</v>
      </c>
      <c r="E180" s="75"/>
      <c r="F180" s="75"/>
      <c r="G180" s="73">
        <f t="shared" si="38"/>
        <v>21183</v>
      </c>
      <c r="H180" s="73">
        <f t="shared" si="38"/>
        <v>21222.2</v>
      </c>
      <c r="I180" s="73">
        <f t="shared" si="38"/>
        <v>21222.2</v>
      </c>
    </row>
    <row r="181" spans="1:9" ht="78.75">
      <c r="A181" s="62" t="s">
        <v>305</v>
      </c>
      <c r="B181" s="65" t="s">
        <v>169</v>
      </c>
      <c r="C181" s="64" t="s">
        <v>53</v>
      </c>
      <c r="D181" s="64" t="s">
        <v>38</v>
      </c>
      <c r="E181" s="62" t="s">
        <v>186</v>
      </c>
      <c r="F181" s="62"/>
      <c r="G181" s="63">
        <f>G182+G185</f>
        <v>21183</v>
      </c>
      <c r="H181" s="63">
        <f>H182+H185</f>
        <v>21222.2</v>
      </c>
      <c r="I181" s="63">
        <f>I182+I185</f>
        <v>21222.2</v>
      </c>
    </row>
    <row r="182" spans="1:9" ht="47.25">
      <c r="A182" s="61" t="s">
        <v>185</v>
      </c>
      <c r="B182" s="65" t="s">
        <v>169</v>
      </c>
      <c r="C182" s="66" t="s">
        <v>53</v>
      </c>
      <c r="D182" s="66" t="s">
        <v>38</v>
      </c>
      <c r="E182" s="21" t="s">
        <v>328</v>
      </c>
      <c r="F182" s="62"/>
      <c r="G182" s="63">
        <f t="shared" ref="G182:I183" si="39">G183</f>
        <v>0</v>
      </c>
      <c r="H182" s="63">
        <f t="shared" si="39"/>
        <v>39.200000000000003</v>
      </c>
      <c r="I182" s="63">
        <f t="shared" si="39"/>
        <v>39.200000000000003</v>
      </c>
    </row>
    <row r="183" spans="1:9" ht="63">
      <c r="A183" s="21" t="s">
        <v>172</v>
      </c>
      <c r="B183" s="65" t="s">
        <v>169</v>
      </c>
      <c r="C183" s="65" t="s">
        <v>53</v>
      </c>
      <c r="D183" s="65" t="s">
        <v>38</v>
      </c>
      <c r="E183" s="21" t="s">
        <v>328</v>
      </c>
      <c r="F183" s="21">
        <v>600</v>
      </c>
      <c r="G183" s="63">
        <f t="shared" si="39"/>
        <v>0</v>
      </c>
      <c r="H183" s="63">
        <f t="shared" si="39"/>
        <v>39.200000000000003</v>
      </c>
      <c r="I183" s="63">
        <f t="shared" si="39"/>
        <v>39.200000000000003</v>
      </c>
    </row>
    <row r="184" spans="1:9" ht="31.5">
      <c r="A184" s="21" t="s">
        <v>171</v>
      </c>
      <c r="B184" s="65" t="s">
        <v>169</v>
      </c>
      <c r="C184" s="65" t="s">
        <v>53</v>
      </c>
      <c r="D184" s="65" t="s">
        <v>38</v>
      </c>
      <c r="E184" s="21" t="s">
        <v>328</v>
      </c>
      <c r="F184" s="21">
        <v>620</v>
      </c>
      <c r="G184" s="63"/>
      <c r="H184" s="63">
        <v>39.200000000000003</v>
      </c>
      <c r="I184" s="63">
        <v>39.200000000000003</v>
      </c>
    </row>
    <row r="185" spans="1:9" ht="110.25">
      <c r="A185" s="62" t="s">
        <v>184</v>
      </c>
      <c r="B185" s="66" t="s">
        <v>169</v>
      </c>
      <c r="C185" s="66" t="s">
        <v>53</v>
      </c>
      <c r="D185" s="66" t="s">
        <v>38</v>
      </c>
      <c r="E185" s="21" t="s">
        <v>328</v>
      </c>
      <c r="F185" s="61"/>
      <c r="G185" s="63">
        <f t="shared" ref="G185:I186" si="40">G186</f>
        <v>21183</v>
      </c>
      <c r="H185" s="63">
        <f t="shared" si="40"/>
        <v>21183</v>
      </c>
      <c r="I185" s="63">
        <f t="shared" si="40"/>
        <v>21183</v>
      </c>
    </row>
    <row r="186" spans="1:9" ht="15.75">
      <c r="A186" s="21" t="s">
        <v>183</v>
      </c>
      <c r="B186" s="66" t="s">
        <v>169</v>
      </c>
      <c r="C186" s="65" t="s">
        <v>53</v>
      </c>
      <c r="D186" s="65" t="s">
        <v>38</v>
      </c>
      <c r="E186" s="21" t="s">
        <v>328</v>
      </c>
      <c r="F186" s="21">
        <v>500</v>
      </c>
      <c r="G186" s="63">
        <f t="shared" si="40"/>
        <v>21183</v>
      </c>
      <c r="H186" s="63">
        <f t="shared" si="40"/>
        <v>21183</v>
      </c>
      <c r="I186" s="63">
        <f t="shared" si="40"/>
        <v>21183</v>
      </c>
    </row>
    <row r="187" spans="1:9" ht="31.5">
      <c r="A187" s="21" t="s">
        <v>19</v>
      </c>
      <c r="B187" s="66" t="s">
        <v>169</v>
      </c>
      <c r="C187" s="65" t="s">
        <v>53</v>
      </c>
      <c r="D187" s="65" t="s">
        <v>38</v>
      </c>
      <c r="E187" s="21" t="s">
        <v>328</v>
      </c>
      <c r="F187" s="21">
        <v>540</v>
      </c>
      <c r="G187" s="63">
        <v>21183</v>
      </c>
      <c r="H187" s="63">
        <v>21183</v>
      </c>
      <c r="I187" s="63">
        <v>21183</v>
      </c>
    </row>
    <row r="188" spans="1:9" ht="15.75">
      <c r="A188" s="75" t="s">
        <v>182</v>
      </c>
      <c r="B188" s="65" t="s">
        <v>169</v>
      </c>
      <c r="C188" s="56">
        <v>10</v>
      </c>
      <c r="D188" s="56" t="s">
        <v>175</v>
      </c>
      <c r="E188" s="75"/>
      <c r="F188" s="75"/>
      <c r="G188" s="69">
        <f>G189+G194</f>
        <v>300</v>
      </c>
      <c r="H188" s="69">
        <f t="shared" ref="H188:I188" si="41">H189+H194</f>
        <v>556.9</v>
      </c>
      <c r="I188" s="69">
        <f t="shared" si="41"/>
        <v>556.5</v>
      </c>
    </row>
    <row r="189" spans="1:9" ht="15.75">
      <c r="A189" s="62" t="s">
        <v>66</v>
      </c>
      <c r="B189" s="65" t="s">
        <v>169</v>
      </c>
      <c r="C189" s="64">
        <v>10</v>
      </c>
      <c r="D189" s="64" t="s">
        <v>38</v>
      </c>
      <c r="E189" s="62"/>
      <c r="F189" s="62"/>
      <c r="G189" s="73">
        <f t="shared" ref="G189:I192" si="42">G190</f>
        <v>300</v>
      </c>
      <c r="H189" s="73">
        <f t="shared" si="42"/>
        <v>307</v>
      </c>
      <c r="I189" s="73">
        <f t="shared" si="42"/>
        <v>307</v>
      </c>
    </row>
    <row r="190" spans="1:9" ht="78.75">
      <c r="A190" s="62" t="s">
        <v>290</v>
      </c>
      <c r="B190" s="65" t="s">
        <v>169</v>
      </c>
      <c r="C190" s="64">
        <v>10</v>
      </c>
      <c r="D190" s="64" t="s">
        <v>38</v>
      </c>
      <c r="E190" s="62" t="s">
        <v>181</v>
      </c>
      <c r="F190" s="62"/>
      <c r="G190" s="73">
        <f t="shared" si="42"/>
        <v>300</v>
      </c>
      <c r="H190" s="73">
        <f t="shared" si="42"/>
        <v>307</v>
      </c>
      <c r="I190" s="73">
        <f t="shared" si="42"/>
        <v>307</v>
      </c>
    </row>
    <row r="191" spans="1:9" ht="110.25">
      <c r="A191" s="61" t="s">
        <v>306</v>
      </c>
      <c r="B191" s="65" t="s">
        <v>169</v>
      </c>
      <c r="C191" s="66">
        <v>10</v>
      </c>
      <c r="D191" s="66" t="s">
        <v>38</v>
      </c>
      <c r="E191" s="61" t="s">
        <v>180</v>
      </c>
      <c r="F191" s="61"/>
      <c r="G191" s="63">
        <f t="shared" si="42"/>
        <v>300</v>
      </c>
      <c r="H191" s="63">
        <f t="shared" si="42"/>
        <v>307</v>
      </c>
      <c r="I191" s="63">
        <f t="shared" si="42"/>
        <v>307</v>
      </c>
    </row>
    <row r="192" spans="1:9" ht="31.5">
      <c r="A192" s="21" t="s">
        <v>179</v>
      </c>
      <c r="B192" s="65" t="s">
        <v>169</v>
      </c>
      <c r="C192" s="65">
        <v>10</v>
      </c>
      <c r="D192" s="65" t="s">
        <v>38</v>
      </c>
      <c r="E192" s="21" t="s">
        <v>177</v>
      </c>
      <c r="F192" s="21">
        <v>300</v>
      </c>
      <c r="G192" s="57">
        <f t="shared" si="42"/>
        <v>300</v>
      </c>
      <c r="H192" s="57">
        <f t="shared" si="42"/>
        <v>307</v>
      </c>
      <c r="I192" s="57">
        <f t="shared" si="42"/>
        <v>307</v>
      </c>
    </row>
    <row r="193" spans="1:9" ht="47.25">
      <c r="A193" s="21" t="s">
        <v>178</v>
      </c>
      <c r="B193" s="65" t="s">
        <v>169</v>
      </c>
      <c r="C193" s="65">
        <v>10</v>
      </c>
      <c r="D193" s="65" t="s">
        <v>38</v>
      </c>
      <c r="E193" s="21" t="s">
        <v>177</v>
      </c>
      <c r="F193" s="21">
        <v>320</v>
      </c>
      <c r="G193" s="57">
        <v>300</v>
      </c>
      <c r="H193" s="57">
        <v>307</v>
      </c>
      <c r="I193" s="57">
        <v>307</v>
      </c>
    </row>
    <row r="194" spans="1:9" ht="31.5">
      <c r="A194" s="21" t="s">
        <v>168</v>
      </c>
      <c r="B194" s="65" t="s">
        <v>169</v>
      </c>
      <c r="C194" s="21">
        <v>10</v>
      </c>
      <c r="D194" s="65" t="s">
        <v>40</v>
      </c>
      <c r="E194" s="21"/>
      <c r="F194" s="21"/>
      <c r="G194" s="21"/>
      <c r="H194" s="57">
        <f>H195+H199</f>
        <v>249.9</v>
      </c>
      <c r="I194" s="57">
        <f>I195+I199</f>
        <v>249.5</v>
      </c>
    </row>
    <row r="195" spans="1:9" ht="78.75">
      <c r="A195" s="21" t="s">
        <v>329</v>
      </c>
      <c r="B195" s="65" t="s">
        <v>169</v>
      </c>
      <c r="C195" s="21">
        <v>10</v>
      </c>
      <c r="D195" s="65" t="s">
        <v>40</v>
      </c>
      <c r="E195" s="21"/>
      <c r="F195" s="21"/>
      <c r="G195" s="21"/>
      <c r="H195" s="57">
        <f t="shared" ref="H195:I197" si="43">H196</f>
        <v>199.9</v>
      </c>
      <c r="I195" s="57">
        <f t="shared" si="43"/>
        <v>199.5</v>
      </c>
    </row>
    <row r="196" spans="1:9" ht="31.5">
      <c r="A196" s="21" t="s">
        <v>330</v>
      </c>
      <c r="B196" s="65" t="s">
        <v>169</v>
      </c>
      <c r="C196" s="21">
        <v>10</v>
      </c>
      <c r="D196" s="65" t="s">
        <v>40</v>
      </c>
      <c r="E196" s="21" t="s">
        <v>331</v>
      </c>
      <c r="F196" s="21"/>
      <c r="G196" s="21"/>
      <c r="H196" s="57">
        <f t="shared" si="43"/>
        <v>199.9</v>
      </c>
      <c r="I196" s="57">
        <f t="shared" si="43"/>
        <v>199.5</v>
      </c>
    </row>
    <row r="197" spans="1:9" ht="31.5">
      <c r="A197" s="21" t="s">
        <v>179</v>
      </c>
      <c r="B197" s="65" t="s">
        <v>169</v>
      </c>
      <c r="C197" s="21">
        <v>10</v>
      </c>
      <c r="D197" s="65" t="s">
        <v>40</v>
      </c>
      <c r="E197" s="21" t="s">
        <v>177</v>
      </c>
      <c r="F197" s="21">
        <v>300</v>
      </c>
      <c r="G197" s="21"/>
      <c r="H197" s="57">
        <f t="shared" si="43"/>
        <v>199.9</v>
      </c>
      <c r="I197" s="57">
        <f t="shared" si="43"/>
        <v>199.5</v>
      </c>
    </row>
    <row r="198" spans="1:9" ht="47.25">
      <c r="A198" s="21" t="s">
        <v>178</v>
      </c>
      <c r="B198" s="65" t="s">
        <v>169</v>
      </c>
      <c r="C198" s="21">
        <v>10</v>
      </c>
      <c r="D198" s="65" t="s">
        <v>40</v>
      </c>
      <c r="E198" s="21" t="s">
        <v>177</v>
      </c>
      <c r="F198" s="21">
        <v>320</v>
      </c>
      <c r="G198" s="21"/>
      <c r="H198" s="57">
        <v>199.9</v>
      </c>
      <c r="I198" s="57">
        <v>199.5</v>
      </c>
    </row>
    <row r="199" spans="1:9" ht="47.25">
      <c r="A199" s="21" t="s">
        <v>332</v>
      </c>
      <c r="B199" s="65" t="s">
        <v>169</v>
      </c>
      <c r="C199" s="21">
        <v>10</v>
      </c>
      <c r="D199" s="65" t="s">
        <v>40</v>
      </c>
      <c r="E199" s="21" t="s">
        <v>333</v>
      </c>
      <c r="F199" s="21"/>
      <c r="G199" s="21">
        <v>50</v>
      </c>
      <c r="H199" s="57">
        <f>H200</f>
        <v>50</v>
      </c>
      <c r="I199" s="57">
        <f>I200</f>
        <v>50</v>
      </c>
    </row>
    <row r="200" spans="1:9" ht="31.5">
      <c r="A200" s="21" t="s">
        <v>179</v>
      </c>
      <c r="B200" s="65" t="s">
        <v>169</v>
      </c>
      <c r="C200" s="21">
        <v>10</v>
      </c>
      <c r="D200" s="65" t="s">
        <v>40</v>
      </c>
      <c r="E200" s="21" t="s">
        <v>333</v>
      </c>
      <c r="F200" s="21">
        <v>200</v>
      </c>
      <c r="G200" s="21">
        <v>50</v>
      </c>
      <c r="H200" s="57">
        <f>H201</f>
        <v>50</v>
      </c>
      <c r="I200" s="57">
        <f>I201</f>
        <v>50</v>
      </c>
    </row>
    <row r="201" spans="1:9" ht="47.25">
      <c r="A201" s="21" t="s">
        <v>178</v>
      </c>
      <c r="B201" s="65" t="s">
        <v>169</v>
      </c>
      <c r="C201" s="21">
        <v>10</v>
      </c>
      <c r="D201" s="65" t="s">
        <v>40</v>
      </c>
      <c r="E201" s="21" t="s">
        <v>333</v>
      </c>
      <c r="F201" s="21">
        <v>240</v>
      </c>
      <c r="G201" s="21">
        <v>50</v>
      </c>
      <c r="H201" s="57">
        <v>50</v>
      </c>
      <c r="I201" s="57">
        <v>50</v>
      </c>
    </row>
    <row r="202" spans="1:9" ht="15.75">
      <c r="A202" s="75" t="s">
        <v>176</v>
      </c>
      <c r="B202" s="65" t="s">
        <v>169</v>
      </c>
      <c r="C202" s="56">
        <v>11</v>
      </c>
      <c r="D202" s="56" t="s">
        <v>175</v>
      </c>
      <c r="E202" s="75"/>
      <c r="F202" s="75"/>
      <c r="G202" s="60">
        <f t="shared" ref="G202:I203" si="44">G203</f>
        <v>11748</v>
      </c>
      <c r="H202" s="60">
        <f t="shared" si="44"/>
        <v>18195</v>
      </c>
      <c r="I202" s="60">
        <f t="shared" si="44"/>
        <v>18195</v>
      </c>
    </row>
    <row r="203" spans="1:9" ht="15.75">
      <c r="A203" s="62" t="s">
        <v>68</v>
      </c>
      <c r="B203" s="65" t="s">
        <v>169</v>
      </c>
      <c r="C203" s="56">
        <v>11</v>
      </c>
      <c r="D203" s="56" t="s">
        <v>39</v>
      </c>
      <c r="E203" s="75"/>
      <c r="F203" s="75"/>
      <c r="G203" s="59">
        <f t="shared" si="44"/>
        <v>11748</v>
      </c>
      <c r="H203" s="59">
        <f t="shared" si="44"/>
        <v>18195</v>
      </c>
      <c r="I203" s="59">
        <f t="shared" si="44"/>
        <v>18195</v>
      </c>
    </row>
    <row r="204" spans="1:9" ht="94.5">
      <c r="A204" s="62" t="s">
        <v>307</v>
      </c>
      <c r="B204" s="65" t="s">
        <v>169</v>
      </c>
      <c r="C204" s="64">
        <v>11</v>
      </c>
      <c r="D204" s="65" t="s">
        <v>39</v>
      </c>
      <c r="E204" s="62" t="s">
        <v>174</v>
      </c>
      <c r="F204" s="62"/>
      <c r="G204" s="58">
        <f>G205+G208+G211+G214</f>
        <v>11748</v>
      </c>
      <c r="H204" s="58">
        <f>H205+H208+H211+H214</f>
        <v>18195</v>
      </c>
      <c r="I204" s="58">
        <f>I205+I208+I211+I214</f>
        <v>18195</v>
      </c>
    </row>
    <row r="205" spans="1:9" ht="94.5">
      <c r="A205" s="21" t="s">
        <v>334</v>
      </c>
      <c r="B205" s="65" t="s">
        <v>169</v>
      </c>
      <c r="C205" s="21">
        <v>11</v>
      </c>
      <c r="D205" s="65" t="s">
        <v>39</v>
      </c>
      <c r="E205" s="21" t="s">
        <v>335</v>
      </c>
      <c r="F205" s="21"/>
      <c r="G205" s="42">
        <f t="shared" ref="G205:I206" si="45">G206</f>
        <v>11478</v>
      </c>
      <c r="H205" s="42">
        <f t="shared" si="45"/>
        <v>11948.6</v>
      </c>
      <c r="I205" s="42">
        <f t="shared" si="45"/>
        <v>11948.6</v>
      </c>
    </row>
    <row r="206" spans="1:9" ht="63">
      <c r="A206" s="21" t="s">
        <v>172</v>
      </c>
      <c r="B206" s="65" t="s">
        <v>169</v>
      </c>
      <c r="C206" s="21">
        <v>11</v>
      </c>
      <c r="D206" s="65" t="s">
        <v>39</v>
      </c>
      <c r="E206" s="21" t="s">
        <v>335</v>
      </c>
      <c r="F206" s="21">
        <v>600</v>
      </c>
      <c r="G206" s="42">
        <f t="shared" si="45"/>
        <v>11478</v>
      </c>
      <c r="H206" s="42">
        <f t="shared" si="45"/>
        <v>11948.6</v>
      </c>
      <c r="I206" s="42">
        <f t="shared" si="45"/>
        <v>11948.6</v>
      </c>
    </row>
    <row r="207" spans="1:9" ht="31.5">
      <c r="A207" s="21" t="s">
        <v>171</v>
      </c>
      <c r="B207" s="65" t="s">
        <v>169</v>
      </c>
      <c r="C207" s="21">
        <v>11</v>
      </c>
      <c r="D207" s="65" t="s">
        <v>39</v>
      </c>
      <c r="E207" s="21" t="s">
        <v>335</v>
      </c>
      <c r="F207" s="21">
        <v>620</v>
      </c>
      <c r="G207" s="21">
        <v>11478</v>
      </c>
      <c r="H207" s="42">
        <v>11948.6</v>
      </c>
      <c r="I207" s="42">
        <v>11948.6</v>
      </c>
    </row>
    <row r="208" spans="1:9" ht="47.25">
      <c r="A208" s="21" t="s">
        <v>336</v>
      </c>
      <c r="B208" s="65" t="s">
        <v>169</v>
      </c>
      <c r="C208" s="21">
        <v>11</v>
      </c>
      <c r="D208" s="65" t="s">
        <v>39</v>
      </c>
      <c r="E208" s="21" t="s">
        <v>337</v>
      </c>
      <c r="F208" s="21"/>
      <c r="G208" s="42">
        <f t="shared" ref="G208:I209" si="46">G209</f>
        <v>270</v>
      </c>
      <c r="H208" s="42">
        <f t="shared" si="46"/>
        <v>267.8</v>
      </c>
      <c r="I208" s="42">
        <f t="shared" si="46"/>
        <v>267.8</v>
      </c>
    </row>
    <row r="209" spans="1:9" ht="63">
      <c r="A209" s="21" t="s">
        <v>172</v>
      </c>
      <c r="B209" s="65" t="s">
        <v>169</v>
      </c>
      <c r="C209" s="21">
        <v>11</v>
      </c>
      <c r="D209" s="65" t="s">
        <v>39</v>
      </c>
      <c r="E209" s="21" t="s">
        <v>337</v>
      </c>
      <c r="F209" s="21">
        <v>600</v>
      </c>
      <c r="G209" s="42">
        <f t="shared" si="46"/>
        <v>270</v>
      </c>
      <c r="H209" s="42">
        <f t="shared" si="46"/>
        <v>267.8</v>
      </c>
      <c r="I209" s="42">
        <f t="shared" si="46"/>
        <v>267.8</v>
      </c>
    </row>
    <row r="210" spans="1:9" ht="31.5">
      <c r="A210" s="21" t="s">
        <v>171</v>
      </c>
      <c r="B210" s="65" t="s">
        <v>169</v>
      </c>
      <c r="C210" s="21">
        <v>11</v>
      </c>
      <c r="D210" s="65" t="s">
        <v>39</v>
      </c>
      <c r="E210" s="21" t="s">
        <v>337</v>
      </c>
      <c r="F210" s="21">
        <v>620</v>
      </c>
      <c r="G210" s="21">
        <v>270</v>
      </c>
      <c r="H210" s="42">
        <v>267.8</v>
      </c>
      <c r="I210" s="42">
        <v>267.8</v>
      </c>
    </row>
    <row r="211" spans="1:9" ht="47.25">
      <c r="A211" s="21" t="s">
        <v>338</v>
      </c>
      <c r="B211" s="65" t="s">
        <v>169</v>
      </c>
      <c r="C211" s="21">
        <v>11</v>
      </c>
      <c r="D211" s="65" t="s">
        <v>39</v>
      </c>
      <c r="E211" s="21" t="s">
        <v>173</v>
      </c>
      <c r="F211" s="21"/>
      <c r="G211" s="21"/>
      <c r="H211" s="42">
        <f>H212</f>
        <v>2354.5</v>
      </c>
      <c r="I211" s="42">
        <f>I212</f>
        <v>2354.5</v>
      </c>
    </row>
    <row r="212" spans="1:9" ht="63">
      <c r="A212" s="21" t="s">
        <v>172</v>
      </c>
      <c r="B212" s="65" t="s">
        <v>169</v>
      </c>
      <c r="C212" s="21">
        <v>11</v>
      </c>
      <c r="D212" s="65" t="s">
        <v>39</v>
      </c>
      <c r="E212" s="21" t="s">
        <v>173</v>
      </c>
      <c r="F212" s="21">
        <v>600</v>
      </c>
      <c r="G212" s="21"/>
      <c r="H212" s="42">
        <f>H213</f>
        <v>2354.5</v>
      </c>
      <c r="I212" s="42">
        <f>I213</f>
        <v>2354.5</v>
      </c>
    </row>
    <row r="213" spans="1:9" ht="31.5">
      <c r="A213" s="21" t="s">
        <v>171</v>
      </c>
      <c r="B213" s="65" t="s">
        <v>169</v>
      </c>
      <c r="C213" s="21">
        <v>11</v>
      </c>
      <c r="D213" s="65" t="s">
        <v>39</v>
      </c>
      <c r="E213" s="21" t="s">
        <v>173</v>
      </c>
      <c r="F213" s="21">
        <v>620</v>
      </c>
      <c r="G213" s="21"/>
      <c r="H213" s="42">
        <v>2354.5</v>
      </c>
      <c r="I213" s="42">
        <v>2354.5</v>
      </c>
    </row>
    <row r="214" spans="1:9" ht="110.25">
      <c r="A214" s="21" t="s">
        <v>184</v>
      </c>
      <c r="B214" s="65" t="s">
        <v>169</v>
      </c>
      <c r="C214" s="21">
        <v>11</v>
      </c>
      <c r="D214" s="65" t="s">
        <v>39</v>
      </c>
      <c r="E214" s="21" t="s">
        <v>339</v>
      </c>
      <c r="F214" s="21"/>
      <c r="G214" s="21"/>
      <c r="H214" s="42">
        <f>H215</f>
        <v>3624.1</v>
      </c>
      <c r="I214" s="42">
        <f>I215</f>
        <v>3624.1</v>
      </c>
    </row>
    <row r="215" spans="1:9" ht="31.5">
      <c r="A215" s="21" t="s">
        <v>183</v>
      </c>
      <c r="B215" s="65" t="s">
        <v>169</v>
      </c>
      <c r="C215" s="21">
        <v>11</v>
      </c>
      <c r="D215" s="65" t="s">
        <v>39</v>
      </c>
      <c r="E215" s="21" t="s">
        <v>339</v>
      </c>
      <c r="F215" s="21">
        <v>500</v>
      </c>
      <c r="G215" s="21"/>
      <c r="H215" s="42">
        <f>H216</f>
        <v>3624.1</v>
      </c>
      <c r="I215" s="42">
        <f>I216</f>
        <v>3624.1</v>
      </c>
    </row>
    <row r="216" spans="1:9" ht="31.5">
      <c r="A216" s="21" t="s">
        <v>19</v>
      </c>
      <c r="B216" s="65" t="s">
        <v>169</v>
      </c>
      <c r="C216" s="21">
        <v>11</v>
      </c>
      <c r="D216" s="65" t="s">
        <v>39</v>
      </c>
      <c r="E216" s="21" t="s">
        <v>340</v>
      </c>
      <c r="F216" s="21">
        <v>540</v>
      </c>
      <c r="G216" s="21"/>
      <c r="H216" s="42">
        <v>3624.1</v>
      </c>
      <c r="I216" s="42">
        <v>3624.1</v>
      </c>
    </row>
    <row r="217" spans="1:9" ht="15.75">
      <c r="A217" s="75" t="s">
        <v>170</v>
      </c>
      <c r="B217" s="56" t="s">
        <v>169</v>
      </c>
      <c r="C217" s="75"/>
      <c r="D217" s="75"/>
      <c r="E217" s="75"/>
      <c r="F217" s="75"/>
      <c r="G217" s="60">
        <f>G8</f>
        <v>68472.100000000006</v>
      </c>
      <c r="H217" s="60">
        <f t="shared" ref="H217:I217" si="47">H8</f>
        <v>93837.799999999988</v>
      </c>
      <c r="I217" s="60">
        <f t="shared" si="47"/>
        <v>91328.5</v>
      </c>
    </row>
    <row r="221" spans="1:9">
      <c r="G221" s="55"/>
      <c r="H221" s="54"/>
      <c r="I221" s="54"/>
    </row>
  </sheetData>
  <mergeCells count="11">
    <mergeCell ref="F6:F7"/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приложение3</vt:lpstr>
      <vt:lpstr>Приложение 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2022-10-11T09:55:03Z</cp:lastPrinted>
  <dcterms:created xsi:type="dcterms:W3CDTF">2013-03-26T03:35:17Z</dcterms:created>
  <dcterms:modified xsi:type="dcterms:W3CDTF">2023-02-13T11:34:21Z</dcterms:modified>
</cp:coreProperties>
</file>