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3"/>
  </bookViews>
  <sheets>
    <sheet name="Приложение 1" sheetId="1" r:id="rId1"/>
    <sheet name="приложение 4" sheetId="5" r:id="rId2"/>
    <sheet name="Приложение 2" sheetId="3" r:id="rId3"/>
    <sheet name="приложение 3" sheetId="7" r:id="rId4"/>
  </sheets>
  <definedNames>
    <definedName name="_xlnm._FilterDatabase" localSheetId="0" hidden="1">'Приложение 1'!$A$7:$E$80</definedName>
  </definedNames>
  <calcPr calcId="144525"/>
</workbook>
</file>

<file path=xl/calcChain.xml><?xml version="1.0" encoding="utf-8"?>
<calcChain xmlns="http://schemas.openxmlformats.org/spreadsheetml/2006/main">
  <c r="H133" i="7" l="1"/>
  <c r="H132" i="7" s="1"/>
  <c r="H131" i="7" s="1"/>
  <c r="G133" i="7"/>
  <c r="G132" i="7" s="1"/>
  <c r="G131" i="7" s="1"/>
  <c r="H78" i="7"/>
  <c r="H39" i="7"/>
  <c r="H27" i="7" l="1"/>
  <c r="H26" i="7" s="1"/>
  <c r="H196" i="7"/>
  <c r="H195" i="7" s="1"/>
  <c r="H190" i="7"/>
  <c r="H189" i="7" s="1"/>
  <c r="H188" i="7" s="1"/>
  <c r="H187" i="7" s="1"/>
  <c r="H185" i="7"/>
  <c r="H184" i="7" s="1"/>
  <c r="H183" i="7" s="1"/>
  <c r="H182" i="7" s="1"/>
  <c r="H179" i="7"/>
  <c r="H178" i="7" s="1"/>
  <c r="H177" i="7" s="1"/>
  <c r="H176" i="7" s="1"/>
  <c r="H175" i="7" s="1"/>
  <c r="H173" i="7"/>
  <c r="H172" i="7" s="1"/>
  <c r="H171" i="7" s="1"/>
  <c r="H170" i="7" s="1"/>
  <c r="H169" i="7" s="1"/>
  <c r="H168" i="7" s="1"/>
  <c r="H166" i="7"/>
  <c r="H165" i="7" s="1"/>
  <c r="H164" i="7" s="1"/>
  <c r="H162" i="7"/>
  <c r="H161" i="7" s="1"/>
  <c r="H159" i="7"/>
  <c r="H158" i="7" s="1"/>
  <c r="H153" i="7"/>
  <c r="H152" i="7" s="1"/>
  <c r="H151" i="7" s="1"/>
  <c r="H150" i="7" s="1"/>
  <c r="H148" i="7"/>
  <c r="H147" i="7" s="1"/>
  <c r="H146" i="7" s="1"/>
  <c r="H142" i="7"/>
  <c r="H141" i="7" s="1"/>
  <c r="H139" i="7"/>
  <c r="H138" i="7" s="1"/>
  <c r="H137" i="7" s="1"/>
  <c r="H129" i="7"/>
  <c r="H128" i="7" s="1"/>
  <c r="H127" i="7" s="1"/>
  <c r="H125" i="7"/>
  <c r="H124" i="7" s="1"/>
  <c r="H123" i="7" s="1"/>
  <c r="H119" i="7"/>
  <c r="H118" i="7" s="1"/>
  <c r="H117" i="7" s="1"/>
  <c r="H116" i="7" s="1"/>
  <c r="H114" i="7"/>
  <c r="H113" i="7" s="1"/>
  <c r="H112" i="7" s="1"/>
  <c r="H108" i="7"/>
  <c r="H107" i="7" s="1"/>
  <c r="H106" i="7" s="1"/>
  <c r="H105" i="7" s="1"/>
  <c r="H104" i="7" s="1"/>
  <c r="H102" i="7"/>
  <c r="H101" i="7" s="1"/>
  <c r="H100" i="7" s="1"/>
  <c r="H98" i="7"/>
  <c r="H97" i="7" s="1"/>
  <c r="H96" i="7" s="1"/>
  <c r="H94" i="7"/>
  <c r="H93" i="7" s="1"/>
  <c r="H92" i="7" s="1"/>
  <c r="H90" i="7"/>
  <c r="H89" i="7" s="1"/>
  <c r="H88" i="7" s="1"/>
  <c r="H83" i="7"/>
  <c r="H81" i="7"/>
  <c r="H77" i="7"/>
  <c r="H72" i="7"/>
  <c r="H70" i="7"/>
  <c r="H69" i="7" s="1"/>
  <c r="H68" i="7" s="1"/>
  <c r="H66" i="7"/>
  <c r="H65" i="7" s="1"/>
  <c r="H64" i="7" s="1"/>
  <c r="H62" i="7"/>
  <c r="H61" i="7" s="1"/>
  <c r="H60" i="7" s="1"/>
  <c r="H58" i="7"/>
  <c r="H57" i="7" s="1"/>
  <c r="H56" i="7" s="1"/>
  <c r="H54" i="7"/>
  <c r="H53" i="7" s="1"/>
  <c r="H51" i="7"/>
  <c r="H50" i="7" s="1"/>
  <c r="H47" i="7"/>
  <c r="H46" i="7" s="1"/>
  <c r="H44" i="7"/>
  <c r="H43" i="7" s="1"/>
  <c r="H38" i="7"/>
  <c r="H37" i="7" s="1"/>
  <c r="H36" i="7" s="1"/>
  <c r="H34" i="7"/>
  <c r="H33" i="7" s="1"/>
  <c r="H32" i="7" s="1"/>
  <c r="H31" i="7" s="1"/>
  <c r="H29" i="7"/>
  <c r="H24" i="7"/>
  <c r="H23" i="7" s="1"/>
  <c r="H21" i="7"/>
  <c r="H16" i="7"/>
  <c r="H15" i="7" s="1"/>
  <c r="H13" i="7"/>
  <c r="H12" i="7" s="1"/>
  <c r="H10" i="7"/>
  <c r="H9" i="7" s="1"/>
  <c r="H80" i="7" l="1"/>
  <c r="H76" i="7" s="1"/>
  <c r="H75" i="7" s="1"/>
  <c r="H74" i="7" s="1"/>
  <c r="H20" i="7"/>
  <c r="H19" i="7" s="1"/>
  <c r="H18" i="7" s="1"/>
  <c r="H193" i="7"/>
  <c r="H192" i="7" s="1"/>
  <c r="H194" i="7"/>
  <c r="H181" i="7"/>
  <c r="H157" i="7"/>
  <c r="H156" i="7" s="1"/>
  <c r="H155" i="7" s="1"/>
  <c r="H145" i="7"/>
  <c r="H136" i="7"/>
  <c r="H135" i="7" s="1"/>
  <c r="H122" i="7"/>
  <c r="H121" i="7" s="1"/>
  <c r="H111" i="7"/>
  <c r="H87" i="7"/>
  <c r="H86" i="7" s="1"/>
  <c r="H85" i="7" s="1"/>
  <c r="H49" i="7"/>
  <c r="H42" i="7"/>
  <c r="H8" i="7"/>
  <c r="H7" i="7" s="1"/>
  <c r="H110" i="7" l="1"/>
  <c r="H144" i="7"/>
  <c r="H41" i="7"/>
  <c r="H6" i="7" s="1"/>
  <c r="H198" i="7" l="1"/>
  <c r="H5" i="7" s="1"/>
  <c r="G196" i="7" l="1"/>
  <c r="G195" i="7"/>
  <c r="G194" i="7"/>
  <c r="G193" i="7"/>
  <c r="G192" i="7"/>
  <c r="G190" i="7"/>
  <c r="G189" i="7"/>
  <c r="G188" i="7" s="1"/>
  <c r="G187" i="7" s="1"/>
  <c r="G185" i="7"/>
  <c r="G184" i="7" s="1"/>
  <c r="G183" i="7" s="1"/>
  <c r="G182" i="7" s="1"/>
  <c r="G179" i="7"/>
  <c r="G178" i="7"/>
  <c r="G177" i="7" s="1"/>
  <c r="G176" i="7" s="1"/>
  <c r="G175" i="7" s="1"/>
  <c r="G173" i="7"/>
  <c r="G172" i="7" s="1"/>
  <c r="G171" i="7" s="1"/>
  <c r="G170" i="7" s="1"/>
  <c r="G169" i="7" s="1"/>
  <c r="G168" i="7" s="1"/>
  <c r="G166" i="7"/>
  <c r="G165" i="7"/>
  <c r="G164" i="7"/>
  <c r="G162" i="7"/>
  <c r="G161" i="7" s="1"/>
  <c r="G159" i="7"/>
  <c r="G158" i="7" s="1"/>
  <c r="G153" i="7"/>
  <c r="G152" i="7" s="1"/>
  <c r="G151" i="7" s="1"/>
  <c r="G150" i="7" s="1"/>
  <c r="G148" i="7"/>
  <c r="G147" i="7" s="1"/>
  <c r="G142" i="7"/>
  <c r="G141" i="7" s="1"/>
  <c r="G139" i="7"/>
  <c r="G138" i="7"/>
  <c r="G137" i="7" s="1"/>
  <c r="G129" i="7"/>
  <c r="G128" i="7" s="1"/>
  <c r="G127" i="7" s="1"/>
  <c r="G125" i="7"/>
  <c r="G124" i="7" s="1"/>
  <c r="G123" i="7" s="1"/>
  <c r="G122" i="7" s="1"/>
  <c r="G121" i="7" s="1"/>
  <c r="G119" i="7"/>
  <c r="G118" i="7"/>
  <c r="G117" i="7"/>
  <c r="G116" i="7"/>
  <c r="G114" i="7"/>
  <c r="G113" i="7" s="1"/>
  <c r="G112" i="7" s="1"/>
  <c r="G111" i="7" s="1"/>
  <c r="G108" i="7"/>
  <c r="G107" i="7"/>
  <c r="G106" i="7"/>
  <c r="G105" i="7" s="1"/>
  <c r="G104" i="7" s="1"/>
  <c r="G102" i="7"/>
  <c r="G101" i="7"/>
  <c r="G100" i="7" s="1"/>
  <c r="G98" i="7"/>
  <c r="G97" i="7" s="1"/>
  <c r="G96" i="7" s="1"/>
  <c r="G94" i="7"/>
  <c r="G93" i="7" s="1"/>
  <c r="G92" i="7" s="1"/>
  <c r="G90" i="7"/>
  <c r="G89" i="7"/>
  <c r="G88" i="7"/>
  <c r="G83" i="7"/>
  <c r="G81" i="7"/>
  <c r="G80" i="7"/>
  <c r="G78" i="7"/>
  <c r="G77" i="7"/>
  <c r="G72" i="7"/>
  <c r="G70" i="7"/>
  <c r="G69" i="7" s="1"/>
  <c r="G68" i="7" s="1"/>
  <c r="G66" i="7"/>
  <c r="G65" i="7" s="1"/>
  <c r="G64" i="7" s="1"/>
  <c r="G62" i="7"/>
  <c r="G61" i="7" s="1"/>
  <c r="G60" i="7" s="1"/>
  <c r="G58" i="7"/>
  <c r="G57" i="7" s="1"/>
  <c r="G56" i="7" s="1"/>
  <c r="G54" i="7"/>
  <c r="G53" i="7" s="1"/>
  <c r="G51" i="7"/>
  <c r="G50" i="7" s="1"/>
  <c r="G47" i="7"/>
  <c r="G46" i="7" s="1"/>
  <c r="G44" i="7"/>
  <c r="G43" i="7"/>
  <c r="G39" i="7"/>
  <c r="G38" i="7" s="1"/>
  <c r="G37" i="7" s="1"/>
  <c r="G36" i="7" s="1"/>
  <c r="G34" i="7"/>
  <c r="G33" i="7" s="1"/>
  <c r="G32" i="7" s="1"/>
  <c r="G31" i="7" s="1"/>
  <c r="G29" i="7"/>
  <c r="G27" i="7"/>
  <c r="G26" i="7"/>
  <c r="G24" i="7"/>
  <c r="G23" i="7"/>
  <c r="G21" i="7"/>
  <c r="G16" i="7"/>
  <c r="G15" i="7"/>
  <c r="G13" i="7"/>
  <c r="G12" i="7"/>
  <c r="G10" i="7"/>
  <c r="G9" i="7" s="1"/>
  <c r="G8" i="7" s="1"/>
  <c r="G7" i="7" s="1"/>
  <c r="G146" i="7" l="1"/>
  <c r="G145" i="7" s="1"/>
  <c r="G144" i="7" s="1"/>
  <c r="G20" i="7"/>
  <c r="G157" i="7"/>
  <c r="G156" i="7" s="1"/>
  <c r="G155" i="7" s="1"/>
  <c r="G19" i="7"/>
  <c r="G18" i="7" s="1"/>
  <c r="G136" i="7"/>
  <c r="G135" i="7" s="1"/>
  <c r="G49" i="7"/>
  <c r="G42" i="7"/>
  <c r="G41" i="7" s="1"/>
  <c r="G6" i="7" s="1"/>
  <c r="G76" i="7"/>
  <c r="G75" i="7" s="1"/>
  <c r="G74" i="7" s="1"/>
  <c r="G87" i="7"/>
  <c r="G86" i="7" s="1"/>
  <c r="G85" i="7" s="1"/>
  <c r="G110" i="7"/>
  <c r="G181" i="7"/>
  <c r="G198" i="7" l="1"/>
  <c r="G5" i="7" s="1"/>
  <c r="C73" i="1" l="1"/>
  <c r="D73" i="1"/>
  <c r="C10" i="1"/>
  <c r="D58" i="1"/>
  <c r="C58" i="1"/>
  <c r="E61" i="1"/>
  <c r="E51" i="1" l="1"/>
  <c r="E39" i="1"/>
  <c r="E28" i="1"/>
  <c r="C27" i="1"/>
  <c r="E15" i="1"/>
  <c r="E16" i="1"/>
  <c r="E18" i="1"/>
  <c r="D17" i="1"/>
  <c r="E17" i="1" s="1"/>
  <c r="C17" i="1"/>
  <c r="E57" i="1" l="1"/>
  <c r="E56" i="1"/>
  <c r="E54" i="1"/>
  <c r="E68" i="1"/>
  <c r="E22" i="3" l="1"/>
  <c r="F24" i="3"/>
  <c r="F32" i="3" l="1"/>
  <c r="E12" i="1" l="1"/>
  <c r="D53" i="1"/>
  <c r="C53" i="1"/>
  <c r="D55" i="1"/>
  <c r="C55" i="1"/>
  <c r="E53" i="1" l="1"/>
  <c r="E55" i="1"/>
  <c r="C52" i="1"/>
  <c r="D52" i="1"/>
  <c r="E52" i="1" s="1"/>
  <c r="D10" i="1"/>
  <c r="D67" i="1" l="1"/>
  <c r="C67" i="1"/>
  <c r="D22" i="3"/>
  <c r="D27" i="1"/>
  <c r="E27" i="1" s="1"/>
  <c r="D78" i="1"/>
  <c r="C78" i="1"/>
  <c r="E67" i="1" l="1"/>
  <c r="E7" i="3" l="1"/>
  <c r="D72" i="1" l="1"/>
  <c r="D30" i="3" l="1"/>
  <c r="E30" i="3"/>
  <c r="D23" i="1"/>
  <c r="C23" i="1"/>
  <c r="C25" i="1"/>
  <c r="E14" i="1"/>
  <c r="C9" i="1"/>
  <c r="E10" i="1" l="1"/>
  <c r="D7" i="3" l="1"/>
  <c r="F14" i="3"/>
  <c r="D15" i="3"/>
  <c r="E15" i="3"/>
  <c r="E42" i="1"/>
  <c r="D40" i="1"/>
  <c r="C40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9" i="1"/>
  <c r="E60" i="1"/>
  <c r="E58" i="1" l="1"/>
  <c r="D34" i="1"/>
  <c r="E31" i="1" l="1"/>
  <c r="C50" i="1" l="1"/>
  <c r="D50" i="1"/>
  <c r="E50" i="1" s="1"/>
  <c r="D76" i="1" l="1"/>
  <c r="C76" i="1"/>
  <c r="C34" i="1" l="1"/>
  <c r="E11" i="1" l="1"/>
  <c r="E13" i="1"/>
  <c r="E21" i="1"/>
  <c r="E24" i="1"/>
  <c r="E26" i="1"/>
  <c r="E35" i="1"/>
  <c r="E37" i="1"/>
  <c r="E41" i="1"/>
  <c r="E46" i="1"/>
  <c r="E49" i="1"/>
  <c r="E66" i="1"/>
  <c r="E71" i="1"/>
  <c r="E73" i="1"/>
  <c r="E74" i="1"/>
  <c r="E75" i="1"/>
  <c r="F30" i="3" l="1"/>
  <c r="F8" i="3"/>
  <c r="C20" i="1" l="1"/>
  <c r="D20" i="1"/>
  <c r="E23" i="1" l="1"/>
  <c r="E20" i="1"/>
  <c r="E18" i="3"/>
  <c r="D18" i="3"/>
  <c r="C72" i="1"/>
  <c r="D45" i="1"/>
  <c r="C45" i="1"/>
  <c r="D44" i="1"/>
  <c r="C44" i="1"/>
  <c r="D38" i="1"/>
  <c r="E38" i="1" s="1"/>
  <c r="C38" i="1"/>
  <c r="D30" i="1"/>
  <c r="C30" i="1"/>
  <c r="C29" i="1" s="1"/>
  <c r="F18" i="3" l="1"/>
  <c r="E30" i="1"/>
  <c r="E44" i="1"/>
  <c r="E72" i="1"/>
  <c r="E45" i="1"/>
  <c r="D29" i="1"/>
  <c r="D48" i="1"/>
  <c r="C48" i="1"/>
  <c r="E29" i="1" l="1"/>
  <c r="E40" i="1"/>
  <c r="E48" i="1"/>
  <c r="D36" i="1" l="1"/>
  <c r="D33" i="1" s="1"/>
  <c r="C36" i="1"/>
  <c r="E36" i="1" l="1"/>
  <c r="E34" i="1"/>
  <c r="C33" i="1"/>
  <c r="C32" i="1" s="1"/>
  <c r="D70" i="1"/>
  <c r="C70" i="1"/>
  <c r="C69" i="1" s="1"/>
  <c r="D65" i="1"/>
  <c r="C65" i="1"/>
  <c r="C64" i="1" s="1"/>
  <c r="C63" i="1" s="1"/>
  <c r="C62" i="1" s="1"/>
  <c r="E33" i="1" l="1"/>
  <c r="E65" i="1"/>
  <c r="E70" i="1"/>
  <c r="D69" i="1"/>
  <c r="D64" i="1"/>
  <c r="D32" i="1"/>
  <c r="D13" i="3"/>
  <c r="E13" i="3"/>
  <c r="D63" i="1" l="1"/>
  <c r="D62" i="1" s="1"/>
  <c r="E69" i="1"/>
  <c r="F13" i="3"/>
  <c r="E32" i="1"/>
  <c r="E64" i="1"/>
  <c r="D47" i="1"/>
  <c r="C47" i="1"/>
  <c r="C43" i="1" s="1"/>
  <c r="D25" i="1"/>
  <c r="D22" i="1" s="1"/>
  <c r="E63" i="1" l="1"/>
  <c r="E25" i="1"/>
  <c r="E47" i="1"/>
  <c r="D43" i="1"/>
  <c r="E43" i="1" l="1"/>
  <c r="E62" i="1"/>
  <c r="D33" i="3"/>
  <c r="E33" i="3"/>
  <c r="D28" i="3"/>
  <c r="E28" i="3"/>
  <c r="E26" i="3"/>
  <c r="D9" i="1"/>
  <c r="C22" i="1"/>
  <c r="F22" i="3" l="1"/>
  <c r="F28" i="3"/>
  <c r="F15" i="3"/>
  <c r="D35" i="3"/>
  <c r="C10" i="5" s="1"/>
  <c r="F26" i="3"/>
  <c r="F33" i="3"/>
  <c r="E35" i="3"/>
  <c r="E22" i="1"/>
  <c r="E9" i="1"/>
  <c r="C19" i="1"/>
  <c r="C8" i="1" s="1"/>
  <c r="D19" i="1"/>
  <c r="D8" i="1" s="1"/>
  <c r="D80" i="1" l="1"/>
  <c r="F35" i="3"/>
  <c r="D10" i="5"/>
  <c r="E19" i="1"/>
  <c r="C80" i="1"/>
  <c r="E8" i="1" l="1"/>
  <c r="D9" i="5"/>
  <c r="D8" i="5" s="1"/>
  <c r="D11" i="5" s="1"/>
  <c r="C9" i="5"/>
  <c r="C8" i="5" s="1"/>
  <c r="C11" i="5" s="1"/>
  <c r="E80" i="1" l="1"/>
</calcChain>
</file>

<file path=xl/sharedStrings.xml><?xml version="1.0" encoding="utf-8"?>
<sst xmlns="http://schemas.openxmlformats.org/spreadsheetml/2006/main" count="1190" uniqueCount="371">
  <si>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</si>
  <si>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</si>
  <si>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</si>
  <si>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</si>
  <si>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</si>
  <si>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</si>
  <si>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</si>
  <si>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</si>
  <si>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</si>
  <si>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</si>
  <si>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</si>
  <si>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</si>
  <si>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</si>
  <si>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</si>
  <si>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</si>
  <si>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</si>
  <si>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</si>
  <si>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</si>
  <si>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</si>
  <si>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</si>
  <si>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</si>
  <si>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</si>
  <si>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</si>
  <si>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</si>
  <si>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</si>
  <si>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</si>
  <si>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</si>
  <si>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</si>
  <si>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</si>
  <si>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</si>
  <si>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</si>
  <si>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</si>
  <si>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</si>
  <si>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</si>
  <si>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</si>
  <si>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</si>
  <si>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</si>
  <si>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</si>
  <si>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</si>
  <si>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</si>
  <si>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</si>
  <si>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</si>
  <si>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</si>
  <si>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</si>
  <si>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</si>
  <si>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</si>
  <si>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</si>
  <si>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</si>
  <si>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</si>
  <si>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</si>
  <si>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</si>
  <si>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</si>
  <si>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</si>
  <si>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</si>
  <si>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</si>
  <si>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</si>
  <si>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</si>
  <si>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</si>
  <si>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</si>
  <si>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</si>
  <si>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</si>
  <si>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</si>
  <si>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</si>
  <si>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</si>
  <si>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</si>
  <si>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</si>
  <si>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</si>
  <si>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</si>
  <si>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</si>
  <si>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</si>
  <si>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</si>
  <si>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</si>
  <si>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</si>
  <si>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</si>
  <si>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</si>
  <si>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</si>
  <si>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</si>
  <si>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</si>
  <si>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</si>
  <si>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</si>
  <si>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</si>
  <si>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</si>
  <si>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</si>
  <si>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</si>
  <si>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</si>
  <si>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</si>
  <si>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</si>
  <si>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</si>
  <si>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</si>
  <si>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</si>
  <si>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</si>
  <si>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</si>
  <si>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</si>
  <si>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</si>
  <si>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</si>
  <si>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</si>
  <si>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</si>
  <si>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</si>
  <si>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</si>
  <si>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</si>
  <si>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</si>
  <si>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</si>
  <si>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</si>
  <si>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</si>
  <si>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</si>
  <si>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</si>
  <si>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</si>
  <si>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</si>
  <si>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</si>
  <si>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</si>
  <si>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</si>
  <si>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</si>
  <si>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</si>
  <si>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</si>
  <si>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</si>
  <si>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</si>
  <si>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</si>
  <si>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</si>
  <si>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</si>
  <si>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</si>
  <si>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</si>
  <si>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</si>
  <si>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</si>
  <si>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</si>
  <si>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</si>
  <si>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</si>
  <si>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</si>
  <si>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</si>
  <si>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</si>
  <si>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</si>
  <si>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</si>
  <si>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</si>
  <si>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</si>
  <si>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</si>
  <si>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</si>
  <si>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</si>
  <si>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</si>
  <si>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</si>
  <si>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</si>
  <si>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</si>
  <si>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</si>
  <si>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</si>
  <si>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</si>
  <si>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</si>
  <si>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</si>
  <si>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</si>
  <si>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</si>
  <si>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</si>
  <si>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</si>
  <si>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</si>
  <si>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</si>
  <si>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</si>
  <si>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</si>
  <si>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</si>
  <si>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</si>
  <si>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</si>
  <si>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</si>
  <si>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</si>
  <si>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Единый сельскохозяйственный налог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</si>
  <si>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</si>
  <si>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</si>
  <si>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</si>
  <si>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</si>
  <si>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</si>
  <si>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</si>
  <si>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</si>
  <si>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</si>
  <si>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</si>
  <si>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</si>
  <si>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</si>
  <si>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</si>
  <si>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</si>
  <si>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</si>
  <si>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</si>
  <si>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</si>
  <si>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</si>
  <si>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</si>
  <si>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</si>
  <si>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</si>
  <si>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</si>
  <si>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</si>
  <si>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</si>
  <si>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</si>
  <si>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</si>
  <si>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</si>
  <si>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</si>
  <si>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</si>
  <si>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</si>
  <si>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</si>
  <si>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</si>
  <si>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</si>
  <si>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</si>
  <si>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</si>
  <si>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</si>
  <si>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</si>
  <si>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</si>
  <si>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</si>
  <si>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</si>
  <si>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</si>
  <si>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</si>
  <si>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</si>
  <si>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</si>
  <si>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</si>
  <si>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</si>
  <si>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</si>
  <si>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</si>
  <si>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</si>
  <si>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</si>
  <si>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</si>
  <si>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</si>
  <si>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</si>
  <si>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</si>
  <si>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</si>
  <si>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</si>
  <si>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</si>
  <si>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</si>
  <si>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</si>
  <si>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</si>
  <si>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по кодам классификации доходов бюджетов за 2023 год</t>
  </si>
  <si>
    <t>НАЛОГИ НА СОВОКУПНЫЙ ДОХОД</t>
  </si>
  <si>
    <t>182 1 05 00000 00 0000 000</t>
  </si>
  <si>
    <t>066. 11610032100000140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</si>
  <si>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</si>
  <si>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разделам и подразделам классификации расходов бюджетов за   2023 года</t>
  </si>
  <si>
    <t>муниципального образования поселок Боровский за  2023 год</t>
  </si>
  <si>
    <t>Рз</t>
  </si>
  <si>
    <t>Пр</t>
  </si>
  <si>
    <t>ЦСР</t>
  </si>
  <si>
    <t>ВР</t>
  </si>
  <si>
    <t>00</t>
  </si>
  <si>
    <t>Муниципальная программа «Развитие муниципальной службы в муниципальном образовании поселок Боровский на 2023-2025 годы»</t>
  </si>
  <si>
    <t>01 0 00 00000</t>
  </si>
  <si>
    <t>Высшее должностное лицо муниципального образования (глава муниципального образования, возглавляющий местную администрацию)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</si>
  <si>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</si>
  <si>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</si>
  <si>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</si>
  <si>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Финансовое обеспечение поощрения за достижение показателей деятельности органов исполнительной власти Тюменской области</t>
  </si>
  <si>
    <t>01 0 00 45490</t>
  </si>
  <si>
    <t>Предоставление грантов органам местного самоуправления</t>
  </si>
  <si>
    <t>01 0 00 19960</t>
  </si>
  <si>
    <t>Обеспечение деятельности органов местного самоуправления</t>
  </si>
  <si>
    <t>01 0 00 70100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</si>
  <si>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</si>
  <si>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Финансовое обеспечение расходов на стимулирование органов местного самоуправления</t>
  </si>
  <si>
    <r>
      <t>01 0 00</t>
    </r>
    <r>
      <rPr>
        <sz val="12"/>
        <rFont val="Arial"/>
        <family val="2"/>
        <charset val="204"/>
      </rPr>
      <t xml:space="preserve"> 20020</t>
    </r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</si>
  <si>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</si>
  <si>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</si>
  <si>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Непрограммные мероприятия</t>
  </si>
  <si>
    <t>99 0 00 00000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</si>
  <si>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</si>
  <si>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</si>
  <si>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</si>
  <si>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>Резервный фонд местной администрации</t>
  </si>
  <si>
    <t>99 0 00 70111</t>
  </si>
  <si>
    <t>Иные бюджетные ассигнования</t>
  </si>
  <si>
    <t>800</t>
  </si>
  <si>
    <t>Резервные средства</t>
  </si>
  <si>
    <t>870</t>
  </si>
  <si>
    <t>Опубликование муниципальных правовых актов, иной официальной информации в печатном СМИ</t>
  </si>
  <si>
    <t>01 0 00 70480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</si>
  <si>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годы»</t>
  </si>
  <si>
    <t xml:space="preserve">02 0 00 00000 </t>
  </si>
  <si>
    <t xml:space="preserve">Мероприятия по владению, пользованию и распоряжению имуществом, находящимся в муниципальной собственности </t>
  </si>
  <si>
    <t>02 0 00 70580</t>
  </si>
  <si>
    <t xml:space="preserve"> Оценка недвижимости, признание прав и регулирование отношений по государственной и муниципальной собственности.</t>
  </si>
  <si>
    <t>02 0 01 70300</t>
  </si>
  <si>
    <t xml:space="preserve">Мероприятия по проведению кадастровых работ на бесхозяйные объекты </t>
  </si>
  <si>
    <t xml:space="preserve">02 0 02 00000 </t>
  </si>
  <si>
    <t xml:space="preserve"> Оценка недвижимости, признание прав и регулирование отношений по государственной и муниципальной собственности. </t>
  </si>
  <si>
    <t>02 0 02 70300</t>
  </si>
  <si>
    <t>Мероприятия по проведению оценки  недвижимости</t>
  </si>
  <si>
    <t>02 0 03 00000</t>
  </si>
  <si>
    <t>02 0 03 70300</t>
  </si>
  <si>
    <t>Муниципальная программа «Благоустройство территории муниципального образования поселок Боровский на 2023-2025 годы»</t>
  </si>
  <si>
    <t>Мероприятия по проведению конкурсов по благоустройству территории</t>
  </si>
  <si>
    <t>06 0 01 70200</t>
  </si>
  <si>
    <t xml:space="preserve">  06 0 01 70200</t>
  </si>
  <si>
    <t xml:space="preserve"> 06 0 01 70200</t>
  </si>
  <si>
    <t>Выполнение других обязательств органов местного самоуправления</t>
  </si>
  <si>
    <t>99 0 00 70200</t>
  </si>
  <si>
    <t>Исполнение судебных актов</t>
  </si>
  <si>
    <t>Муниципальная программа «Организация и осуществление первичного воинского учета на территории муниципального образования поселок Боровский на 2023-2025 годы"</t>
  </si>
  <si>
    <t>03 0 00 00000</t>
  </si>
  <si>
    <t>Осуществление первичного воинского учета на территориях, где отсутствуют военные комиссариаты</t>
  </si>
  <si>
    <t>03 0 00 51180</t>
  </si>
  <si>
    <t xml:space="preserve">Обеспечение деятельности органов местного самоуправления </t>
  </si>
  <si>
    <t>03 0 00 70100</t>
  </si>
  <si>
    <t>Муниципальная программа «Обеспечение безопасности жизнедеятельности на территории поселка Боровский на 2023-2025 годы"</t>
  </si>
  <si>
    <t>04 0 00 00000</t>
  </si>
  <si>
    <t>Мероприятия по обеспечению безопасности людей на водных объектах</t>
  </si>
  <si>
    <t>04 0 01 00000</t>
  </si>
  <si>
    <t xml:space="preserve"> Участие в предупреждении и ликвидации последствий чрезвычайных ситуаций </t>
  </si>
  <si>
    <t>04 0 01 70210</t>
  </si>
  <si>
    <t>Мероприятие «Поддержание в постоянной готовности систем оповещения для передачи сигналов оповещения и экстренной информации органов управления РСЧС и населения о наступлении ЧС»</t>
  </si>
  <si>
    <t>04 0 02 00000</t>
  </si>
  <si>
    <t>04 0 02 70210</t>
  </si>
  <si>
    <t>Мероприятия по обеспечению первичных мер пожарной безопасности</t>
  </si>
  <si>
    <t>04 0 04 00000</t>
  </si>
  <si>
    <t>Обеспечение первичных мер пожарной безопасности</t>
  </si>
  <si>
    <t>04 0 04 70240</t>
  </si>
  <si>
    <t>Мероприятия по обеспечению деятельности пожарной дружины</t>
  </si>
  <si>
    <t>04 0 05 00000</t>
  </si>
  <si>
    <t>04 0 05 70240</t>
  </si>
  <si>
    <t xml:space="preserve">Предоставление субсидий бюджетным, автономным учреждениям и иным некоммерческим организациям
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</si>
  <si>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</si>
  <si>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Мероприятия  по организации работы народной дружины </t>
  </si>
  <si>
    <t>04 0 06 00000</t>
  </si>
  <si>
    <t>04 0 06 90020</t>
  </si>
  <si>
    <t>Мероприятия по обеспечению занятости населения в рамках непрограммных мероприятий</t>
  </si>
  <si>
    <t>99 0 00 70130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</si>
  <si>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</t>
  </si>
  <si>
    <t>07 0 00 00000</t>
  </si>
  <si>
    <t>Мероприятия по трудоустройству несовершеннолетних подростков</t>
  </si>
  <si>
    <t>07 0 01 00000</t>
  </si>
  <si>
    <t>Мероприятия по обеспечению занятости населения</t>
  </si>
  <si>
    <t>07 0 01 70130</t>
  </si>
  <si>
    <t>Муниципальная программа «Содержание автомобильных дорог муниципального образования поселок Боровский на 2023-2025 годы"</t>
  </si>
  <si>
    <t>05 0 00 00000</t>
  </si>
  <si>
    <t>Мероприятия по содержанию автомобильных дорог в границах населенного пункта</t>
  </si>
  <si>
    <t xml:space="preserve">05 0 01 00000 </t>
  </si>
  <si>
    <t>Дорожная деятельность в отношении автомобильных дорог</t>
  </si>
  <si>
    <t>05 0 01 77050</t>
  </si>
  <si>
    <t>Мероприятия по содержанию автомобильных дорог вне границ населенного пункта</t>
  </si>
  <si>
    <t xml:space="preserve">05 0 02 00000 </t>
  </si>
  <si>
    <t>05 0 02 77050</t>
  </si>
  <si>
    <t>02 0 00 00000</t>
  </si>
  <si>
    <t xml:space="preserve"> Мероприятия по землеустройству и землепользованию под объектами муниципальной собственности</t>
  </si>
  <si>
    <t>02 0 04 00000</t>
  </si>
  <si>
    <t>Мероприятия по землеустройству и землепользованию</t>
  </si>
  <si>
    <t xml:space="preserve">02 0 04 70290 </t>
  </si>
  <si>
    <t xml:space="preserve">02 0 05 70290 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</si>
  <si>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годы"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</si>
  <si>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</t>
  </si>
  <si>
    <t xml:space="preserve">02 0 00 96160 </t>
  </si>
  <si>
    <t>Прочая закупка товаров, работ и услуг для муниципальных нужд</t>
  </si>
  <si>
    <t>02 0 00 96160</t>
  </si>
  <si>
    <t>Мероприятия в области коммунального хозяйства</t>
  </si>
  <si>
    <t xml:space="preserve">99 0 00 75000 </t>
  </si>
  <si>
    <t xml:space="preserve"> 06 0 00 00000</t>
  </si>
  <si>
    <t>Мероприятия по содержанию  и приведению в нормативное состояние элементов благоустройства</t>
  </si>
  <si>
    <t xml:space="preserve"> 06 0 02 00000</t>
  </si>
  <si>
    <t>Мероприятия, осуществляемые в рамках благоустройства</t>
  </si>
  <si>
    <t xml:space="preserve"> 06 0 02 76000</t>
  </si>
  <si>
    <t xml:space="preserve">Содержание мест (площадок) накопления твердых коммунальных отходов </t>
  </si>
  <si>
    <t>06 0 02 79820</t>
  </si>
  <si>
    <t>Мероприятия по реализации общественно значимых проектов на территории муниципального образования поселок Боровский по благоустройству сельских территорий</t>
  </si>
  <si>
    <t xml:space="preserve">06 0 03 00000 </t>
  </si>
  <si>
    <t>Мероприятия по реализации общественно значимых проектов</t>
  </si>
  <si>
    <t>06 0 03 L5763</t>
  </si>
  <si>
    <t>Образование</t>
  </si>
  <si>
    <t>Молодежная политика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</si>
  <si>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годы"</t>
  </si>
  <si>
    <t>Мероприятия по созданию условий для развития социальной активности молодежи, участия в общественной деятельности направленной на решение социально значимых проблем</t>
  </si>
  <si>
    <t xml:space="preserve"> 07 0 02 00000</t>
  </si>
  <si>
    <t xml:space="preserve"> 07 0 02 90020</t>
  </si>
  <si>
    <t>Культура, кинематография</t>
  </si>
  <si>
    <t>Социальная политика</t>
  </si>
  <si>
    <t>Выплаты пенсии за выслугу лет лицам, замещавшим муниципальные должности, должности муниципальной службы</t>
  </si>
  <si>
    <t>01 0 00 70470</t>
  </si>
  <si>
    <t>Социальное обеспечение и иные выплаты населению</t>
  </si>
  <si>
    <t>Публичные нормативные социальные выплаты гражданам</t>
  </si>
  <si>
    <r>
      <t xml:space="preserve">Муниципальная </t>
    </r>
    <r>
      <rPr>
        <sz val="12"/>
        <color indexed="8"/>
        <rFont val="Arial"/>
        <family val="2"/>
        <charset val="204"/>
      </rPr>
      <t>программа  «Развитие муниципальной службы в муниципальном  образовании поселок Боровский на 2023-2025 годы»</t>
    </r>
  </si>
  <si>
    <t>Мероприятия в области социальной политики</t>
  </si>
  <si>
    <t>01 0 00 70270</t>
  </si>
  <si>
    <t>Физическая культура и спорт</t>
  </si>
  <si>
    <t>Всего расходов</t>
  </si>
  <si>
    <t xml:space="preserve">Главный распорядитель       </t>
  </si>
  <si>
    <t>Администрация муниципального образования поселок Боровский</t>
  </si>
  <si>
    <t>066</t>
  </si>
  <si>
    <t xml:space="preserve">Расходы бюджета муниципального образования поселок Боровский по ведомственной структуре расходов бюджета за 2023 год </t>
  </si>
  <si>
    <t>Кассовое  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</si>
</sst>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3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b/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PT Astra Serif"/>
      <family val="1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3"/>
      <color theme="1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7" fillId="0" borderId="0" applyNumberFormat="0" applyFill="0" applyBorder="0" applyAlignment="0" applyProtection="0"/>
    <xf numFmtId="0" fontId="22" fillId="0" borderId="0"/>
  </cellStyleXfs>
  <cellXfs count="138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49" fontId="17" fillId="5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vertical="top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0" fontId="13" fillId="0" borderId="1" xfId="0" applyNumberFormat="1" applyFont="1" applyBorder="1" applyAlignment="1">
      <alignment vertical="top" wrapText="1"/>
    </xf>
    <xf numFmtId="49" fontId="11" fillId="0" borderId="2" xfId="1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1" fillId="0" borderId="5" xfId="0" applyNumberFormat="1" applyFont="1" applyBorder="1" applyAlignment="1" applyProtection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49" fontId="21" fillId="5" borderId="1" xfId="0" applyNumberFormat="1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justify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49" fontId="21" fillId="5" borderId="10" xfId="0" applyNumberFormat="1" applyFont="1" applyFill="1" applyBorder="1" applyAlignment="1">
      <alignment vertical="top" wrapText="1"/>
    </xf>
    <xf numFmtId="167" fontId="21" fillId="5" borderId="10" xfId="0" applyNumberFormat="1" applyFont="1" applyFill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9" fontId="23" fillId="5" borderId="10" xfId="0" applyNumberFormat="1" applyFont="1" applyFill="1" applyBorder="1" applyAlignment="1">
      <alignment vertical="top" wrapText="1"/>
    </xf>
    <xf numFmtId="167" fontId="23" fillId="5" borderId="10" xfId="0" applyNumberFormat="1" applyFont="1" applyFill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49" fontId="23" fillId="6" borderId="10" xfId="0" applyNumberFormat="1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49" fontId="26" fillId="5" borderId="10" xfId="0" applyNumberFormat="1" applyFont="1" applyFill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49" fontId="4" fillId="4" borderId="10" xfId="0" applyNumberFormat="1" applyFont="1" applyFill="1" applyBorder="1" applyAlignment="1">
      <alignment vertical="top" wrapText="1"/>
    </xf>
    <xf numFmtId="49" fontId="26" fillId="0" borderId="10" xfId="0" applyNumberFormat="1" applyFont="1" applyBorder="1" applyAlignment="1">
      <alignment vertical="top" wrapText="1"/>
    </xf>
    <xf numFmtId="165" fontId="21" fillId="5" borderId="10" xfId="0" applyNumberFormat="1" applyFont="1" applyFill="1" applyBorder="1" applyAlignment="1">
      <alignment vertical="top" wrapText="1"/>
    </xf>
    <xf numFmtId="0" fontId="4" fillId="0" borderId="10" xfId="2" applyFont="1" applyBorder="1" applyAlignment="1">
      <alignment vertical="top" wrapText="1"/>
    </xf>
    <xf numFmtId="49" fontId="11" fillId="0" borderId="0" xfId="1" applyNumberFormat="1" applyFont="1" applyFill="1" applyAlignment="1" applyProtection="1">
      <alignment horizont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/>
    <xf numFmtId="0" fontId="29" fillId="0" borderId="10" xfId="0" applyFont="1" applyBorder="1" applyAlignment="1">
      <alignment vertical="top" wrapText="1" shrinkToFit="1"/>
    </xf>
    <xf numFmtId="0" fontId="0" fillId="0" borderId="10" xfId="0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8" fillId="0" borderId="10" xfId="0" applyFont="1" applyFill="1" applyBorder="1" applyAlignment="1" applyProtection="1">
      <alignment vertical="top" wrapText="1"/>
      <protection locked="0"/>
    </xf>
    <xf numFmtId="0" fontId="29" fillId="0" borderId="1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26" fillId="0" borderId="9" xfId="0" applyFont="1" applyBorder="1" applyAlignment="1">
      <alignment vertical="top" wrapText="1"/>
    </xf>
    <xf numFmtId="166" fontId="13" fillId="0" borderId="1" xfId="1" applyNumberFormat="1" applyFont="1" applyBorder="1" applyAlignment="1">
      <alignment vertical="top" wrapText="1"/>
    </xf>
    <xf numFmtId="49" fontId="21" fillId="5" borderId="11" xfId="0" applyNumberFormat="1" applyFont="1" applyFill="1" applyBorder="1" applyAlignment="1">
      <alignment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76" zoomScale="59" zoomScaleNormal="59" workbookViewId="0">
      <selection activeCell="D80" sqref="D80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101" t="s">
        <v>24</v>
      </c>
      <c r="B4" s="101"/>
      <c r="C4" s="101"/>
      <c r="D4" s="101"/>
    </row>
    <row r="5" spans="1:5" ht="16.5">
      <c r="A5" s="39"/>
      <c r="B5" s="40" t="s">
        <v>218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163</v>
      </c>
    </row>
    <row r="8" spans="1:5" ht="42.75" customHeight="1">
      <c r="A8" s="49" t="s">
        <v>109</v>
      </c>
      <c r="B8" s="81" t="s">
        <v>4</v>
      </c>
      <c r="C8" s="95">
        <f>C9+C19+C29+C32+C43+C58+C52+C27</f>
        <v>50442.799999999996</v>
      </c>
      <c r="D8" s="95">
        <f>D9+D19+D29+D32+D43+D58+D52+D27</f>
        <v>55287.1</v>
      </c>
      <c r="E8" s="51">
        <f t="shared" ref="E8:E39" si="0">D8/C8*100</f>
        <v>109.60355095276235</v>
      </c>
    </row>
    <row r="9" spans="1:5" s="30" customFormat="1" ht="15.75" customHeight="1">
      <c r="A9" s="49" t="s">
        <v>110</v>
      </c>
      <c r="B9" s="81" t="s">
        <v>5</v>
      </c>
      <c r="C9" s="95">
        <f>C10</f>
        <v>13168</v>
      </c>
      <c r="D9" s="95">
        <f>D10</f>
        <v>14525.7</v>
      </c>
      <c r="E9" s="51">
        <f t="shared" si="0"/>
        <v>110.3106014580802</v>
      </c>
    </row>
    <row r="10" spans="1:5" ht="21" customHeight="1">
      <c r="A10" s="52" t="s">
        <v>6</v>
      </c>
      <c r="B10" s="82" t="s">
        <v>7</v>
      </c>
      <c r="C10" s="56">
        <f>C11+C12+C13+C14+C15+C16</f>
        <v>13168</v>
      </c>
      <c r="D10" s="56">
        <f>D11+D12+D13+D14+D15+D16</f>
        <v>14525.7</v>
      </c>
      <c r="E10" s="54">
        <f t="shared" si="0"/>
        <v>110.3106014580802</v>
      </c>
    </row>
    <row r="11" spans="1:5" ht="119.25" customHeight="1">
      <c r="A11" s="52" t="s">
        <v>8</v>
      </c>
      <c r="B11" s="83" t="s">
        <v>95</v>
      </c>
      <c r="C11" s="56">
        <v>6896.3</v>
      </c>
      <c r="D11" s="56">
        <v>8251.7999999999993</v>
      </c>
      <c r="E11" s="54">
        <f t="shared" si="0"/>
        <v>119.655467424561</v>
      </c>
    </row>
    <row r="12" spans="1:5" ht="167.25" customHeight="1">
      <c r="A12" s="52" t="s">
        <v>111</v>
      </c>
      <c r="B12" s="84" t="s">
        <v>96</v>
      </c>
      <c r="C12" s="56">
        <v>44.9</v>
      </c>
      <c r="D12" s="56">
        <v>46</v>
      </c>
      <c r="E12" s="54">
        <f>D12/C12*100</f>
        <v>102.44988864142539</v>
      </c>
    </row>
    <row r="13" spans="1:5" ht="76.5" customHeight="1">
      <c r="A13" s="52" t="s">
        <v>112</v>
      </c>
      <c r="B13" s="82" t="s">
        <v>25</v>
      </c>
      <c r="C13" s="56">
        <v>180.8</v>
      </c>
      <c r="D13" s="56">
        <v>185</v>
      </c>
      <c r="E13" s="54">
        <f t="shared" si="0"/>
        <v>102.32300884955751</v>
      </c>
    </row>
    <row r="14" spans="1:5" ht="158.25" customHeight="1">
      <c r="A14" s="52" t="s">
        <v>187</v>
      </c>
      <c r="B14" s="55" t="s">
        <v>186</v>
      </c>
      <c r="C14" s="56">
        <v>5368</v>
      </c>
      <c r="D14" s="56">
        <v>5344.6</v>
      </c>
      <c r="E14" s="54">
        <f t="shared" si="0"/>
        <v>99.564083457526081</v>
      </c>
    </row>
    <row r="15" spans="1:5" ht="66.75" customHeight="1">
      <c r="A15" s="52" t="s">
        <v>188</v>
      </c>
      <c r="B15" s="82" t="s">
        <v>189</v>
      </c>
      <c r="C15" s="56">
        <v>177.1</v>
      </c>
      <c r="D15" s="56">
        <v>181.2</v>
      </c>
      <c r="E15" s="54">
        <f t="shared" si="0"/>
        <v>102.31507622811971</v>
      </c>
    </row>
    <row r="16" spans="1:5" ht="93" customHeight="1">
      <c r="A16" s="52" t="s">
        <v>203</v>
      </c>
      <c r="B16" s="82" t="s">
        <v>204</v>
      </c>
      <c r="C16" s="56">
        <v>500.9</v>
      </c>
      <c r="D16" s="56">
        <v>517.1</v>
      </c>
      <c r="E16" s="54">
        <f t="shared" si="0"/>
        <v>103.23417847873829</v>
      </c>
    </row>
    <row r="17" spans="1:5" ht="24" customHeight="1">
      <c r="A17" s="98" t="s">
        <v>220</v>
      </c>
      <c r="B17" s="99" t="s">
        <v>219</v>
      </c>
      <c r="C17" s="136">
        <f>C18</f>
        <v>0.2</v>
      </c>
      <c r="D17" s="136">
        <f>D18</f>
        <v>0.2</v>
      </c>
      <c r="E17" s="54">
        <f t="shared" si="0"/>
        <v>100</v>
      </c>
    </row>
    <row r="18" spans="1:5" ht="30" customHeight="1">
      <c r="A18" s="52" t="s">
        <v>159</v>
      </c>
      <c r="B18" s="82" t="s">
        <v>158</v>
      </c>
      <c r="C18" s="136">
        <v>0.2</v>
      </c>
      <c r="D18" s="136">
        <v>0.2</v>
      </c>
      <c r="E18" s="54">
        <f>D18/C18*100</f>
        <v>100</v>
      </c>
    </row>
    <row r="19" spans="1:5" s="30" customFormat="1" ht="15.75">
      <c r="A19" s="49" t="s">
        <v>9</v>
      </c>
      <c r="B19" s="81" t="s">
        <v>10</v>
      </c>
      <c r="C19" s="95">
        <f>C20+C22</f>
        <v>20963.099999999999</v>
      </c>
      <c r="D19" s="95">
        <f>D20+D22</f>
        <v>22720.7</v>
      </c>
      <c r="E19" s="51">
        <f t="shared" si="0"/>
        <v>108.38425614532203</v>
      </c>
    </row>
    <row r="20" spans="1:5" ht="15.75">
      <c r="A20" s="52" t="s">
        <v>113</v>
      </c>
      <c r="B20" s="82" t="s">
        <v>11</v>
      </c>
      <c r="C20" s="56">
        <f>C21</f>
        <v>4009.3</v>
      </c>
      <c r="D20" s="56">
        <f>D21</f>
        <v>5242.2</v>
      </c>
      <c r="E20" s="54">
        <f t="shared" si="0"/>
        <v>130.75100391589552</v>
      </c>
    </row>
    <row r="21" spans="1:5" ht="63.75" customHeight="1">
      <c r="A21" s="52" t="s">
        <v>114</v>
      </c>
      <c r="B21" s="82" t="s">
        <v>97</v>
      </c>
      <c r="C21" s="56">
        <v>4009.3</v>
      </c>
      <c r="D21" s="56">
        <v>5242.2</v>
      </c>
      <c r="E21" s="54">
        <f>D21/C21*100</f>
        <v>130.75100391589552</v>
      </c>
    </row>
    <row r="22" spans="1:5" ht="15.75">
      <c r="A22" s="52" t="s">
        <v>115</v>
      </c>
      <c r="B22" s="82" t="s">
        <v>12</v>
      </c>
      <c r="C22" s="56">
        <f>C23+C25</f>
        <v>16953.8</v>
      </c>
      <c r="D22" s="56">
        <f>D23+D25</f>
        <v>17478.5</v>
      </c>
      <c r="E22" s="54">
        <f t="shared" si="0"/>
        <v>103.09488138352465</v>
      </c>
    </row>
    <row r="23" spans="1:5" ht="23.25" customHeight="1">
      <c r="A23" s="52" t="s">
        <v>99</v>
      </c>
      <c r="B23" s="82" t="s">
        <v>98</v>
      </c>
      <c r="C23" s="56">
        <f>C24</f>
        <v>10100</v>
      </c>
      <c r="D23" s="56">
        <f t="shared" ref="D23" si="1">D24</f>
        <v>9820.2999999999993</v>
      </c>
      <c r="E23" s="54">
        <f t="shared" si="0"/>
        <v>97.230693069306923</v>
      </c>
    </row>
    <row r="24" spans="1:5" ht="72" customHeight="1">
      <c r="A24" s="52" t="s">
        <v>100</v>
      </c>
      <c r="B24" s="82" t="s">
        <v>101</v>
      </c>
      <c r="C24" s="56">
        <v>10100</v>
      </c>
      <c r="D24" s="56">
        <v>9820.2999999999993</v>
      </c>
      <c r="E24" s="54">
        <f t="shared" si="0"/>
        <v>97.230693069306923</v>
      </c>
    </row>
    <row r="25" spans="1:5" ht="36.75" customHeight="1">
      <c r="A25" s="52" t="s">
        <v>102</v>
      </c>
      <c r="B25" s="82" t="s">
        <v>103</v>
      </c>
      <c r="C25" s="56">
        <f>C26</f>
        <v>6853.8</v>
      </c>
      <c r="D25" s="56">
        <f>D26</f>
        <v>7658.2</v>
      </c>
      <c r="E25" s="54">
        <f t="shared" si="0"/>
        <v>111.73655490384895</v>
      </c>
    </row>
    <row r="26" spans="1:5" ht="69" customHeight="1">
      <c r="A26" s="52" t="s">
        <v>104</v>
      </c>
      <c r="B26" s="82" t="s">
        <v>105</v>
      </c>
      <c r="C26" s="56">
        <v>6853.8</v>
      </c>
      <c r="D26" s="56">
        <v>7658.2</v>
      </c>
      <c r="E26" s="54">
        <f t="shared" si="0"/>
        <v>111.73655490384895</v>
      </c>
    </row>
    <row r="27" spans="1:5" ht="65.25" customHeight="1">
      <c r="A27" s="57" t="s">
        <v>193</v>
      </c>
      <c r="B27" s="58" t="s">
        <v>194</v>
      </c>
      <c r="C27" s="56">
        <f>C28</f>
        <v>4</v>
      </c>
      <c r="D27" s="56">
        <f>D28</f>
        <v>4</v>
      </c>
      <c r="E27" s="54">
        <f t="shared" si="0"/>
        <v>100</v>
      </c>
    </row>
    <row r="28" spans="1:5" ht="66" customHeight="1">
      <c r="A28" s="59" t="s">
        <v>195</v>
      </c>
      <c r="B28" s="85" t="s">
        <v>196</v>
      </c>
      <c r="C28" s="56">
        <v>4</v>
      </c>
      <c r="D28" s="56">
        <v>4</v>
      </c>
      <c r="E28" s="54">
        <f t="shared" si="0"/>
        <v>100</v>
      </c>
    </row>
    <row r="29" spans="1:5" ht="22.5" customHeight="1">
      <c r="A29" s="57" t="s">
        <v>130</v>
      </c>
      <c r="B29" s="86" t="s">
        <v>129</v>
      </c>
      <c r="C29" s="95">
        <f t="shared" ref="C29:D30" si="2">C30</f>
        <v>2</v>
      </c>
      <c r="D29" s="95">
        <f t="shared" si="2"/>
        <v>1.6</v>
      </c>
      <c r="E29" s="51">
        <f t="shared" si="0"/>
        <v>80</v>
      </c>
    </row>
    <row r="30" spans="1:5" ht="69" customHeight="1">
      <c r="A30" s="61" t="s">
        <v>133</v>
      </c>
      <c r="B30" s="87" t="s">
        <v>131</v>
      </c>
      <c r="C30" s="56">
        <f t="shared" si="2"/>
        <v>2</v>
      </c>
      <c r="D30" s="56">
        <f t="shared" si="2"/>
        <v>1.6</v>
      </c>
      <c r="E30" s="54">
        <f t="shared" si="0"/>
        <v>80</v>
      </c>
    </row>
    <row r="31" spans="1:5" ht="121.5" customHeight="1">
      <c r="A31" s="61" t="s">
        <v>134</v>
      </c>
      <c r="B31" s="88" t="s">
        <v>132</v>
      </c>
      <c r="C31" s="56">
        <v>2</v>
      </c>
      <c r="D31" s="56">
        <v>1.6</v>
      </c>
      <c r="E31" s="54">
        <f t="shared" si="0"/>
        <v>80</v>
      </c>
    </row>
    <row r="32" spans="1:5" s="30" customFormat="1" ht="70.5" customHeight="1">
      <c r="A32" s="49" t="s">
        <v>117</v>
      </c>
      <c r="B32" s="81" t="s">
        <v>13</v>
      </c>
      <c r="C32" s="95">
        <f>C33+C40+C38</f>
        <v>7342.2</v>
      </c>
      <c r="D32" s="95">
        <f>D33+D40+D38</f>
        <v>7455</v>
      </c>
      <c r="E32" s="51">
        <f t="shared" si="0"/>
        <v>101.53632426248265</v>
      </c>
    </row>
    <row r="33" spans="1:5" ht="207" customHeight="1">
      <c r="A33" s="52" t="s">
        <v>116</v>
      </c>
      <c r="B33" s="84" t="s">
        <v>26</v>
      </c>
      <c r="C33" s="56">
        <f>C34+C36</f>
        <v>6401.2</v>
      </c>
      <c r="D33" s="56">
        <f>D34+D36</f>
        <v>6482.8</v>
      </c>
      <c r="E33" s="54">
        <f t="shared" si="0"/>
        <v>101.27476098231583</v>
      </c>
    </row>
    <row r="34" spans="1:5" ht="166.5" customHeight="1">
      <c r="A34" s="62" t="s">
        <v>118</v>
      </c>
      <c r="B34" s="84" t="s">
        <v>91</v>
      </c>
      <c r="C34" s="56">
        <f>C35</f>
        <v>164.2</v>
      </c>
      <c r="D34" s="56">
        <f t="shared" ref="D34" si="3">D35</f>
        <v>166</v>
      </c>
      <c r="E34" s="54">
        <f t="shared" si="0"/>
        <v>101.09622411693057</v>
      </c>
    </row>
    <row r="35" spans="1:5" ht="151.5" customHeight="1">
      <c r="A35" s="62" t="s">
        <v>119</v>
      </c>
      <c r="B35" s="89" t="s">
        <v>94</v>
      </c>
      <c r="C35" s="56">
        <v>164.2</v>
      </c>
      <c r="D35" s="56">
        <v>166</v>
      </c>
      <c r="E35" s="54">
        <f t="shared" si="0"/>
        <v>101.09622411693057</v>
      </c>
    </row>
    <row r="36" spans="1:5" ht="66" customHeight="1">
      <c r="A36" s="52" t="s">
        <v>120</v>
      </c>
      <c r="B36" s="89" t="s">
        <v>92</v>
      </c>
      <c r="C36" s="56">
        <f>C37</f>
        <v>6237</v>
      </c>
      <c r="D36" s="56">
        <f>D37</f>
        <v>6316.8</v>
      </c>
      <c r="E36" s="54">
        <f t="shared" si="0"/>
        <v>101.27946127946129</v>
      </c>
    </row>
    <row r="37" spans="1:5" ht="57" customHeight="1">
      <c r="A37" s="52" t="s">
        <v>121</v>
      </c>
      <c r="B37" s="82" t="s">
        <v>106</v>
      </c>
      <c r="C37" s="56">
        <v>6237</v>
      </c>
      <c r="D37" s="56">
        <v>6316.8</v>
      </c>
      <c r="E37" s="54">
        <f t="shared" si="0"/>
        <v>101.27946127946129</v>
      </c>
    </row>
    <row r="38" spans="1:5" ht="65.25" customHeight="1">
      <c r="A38" s="61" t="s">
        <v>148</v>
      </c>
      <c r="B38" s="87" t="s">
        <v>146</v>
      </c>
      <c r="C38" s="56">
        <f>C39</f>
        <v>4</v>
      </c>
      <c r="D38" s="56">
        <f>D39</f>
        <v>4</v>
      </c>
      <c r="E38" s="54">
        <f t="shared" si="0"/>
        <v>100</v>
      </c>
    </row>
    <row r="39" spans="1:5" ht="68.25" customHeight="1">
      <c r="A39" s="61" t="s">
        <v>149</v>
      </c>
      <c r="B39" s="87" t="s">
        <v>147</v>
      </c>
      <c r="C39" s="56">
        <v>4</v>
      </c>
      <c r="D39" s="56">
        <v>4</v>
      </c>
      <c r="E39" s="54">
        <f t="shared" si="0"/>
        <v>100</v>
      </c>
    </row>
    <row r="40" spans="1:5" ht="135" customHeight="1">
      <c r="A40" s="61" t="s">
        <v>136</v>
      </c>
      <c r="B40" s="88" t="s">
        <v>135</v>
      </c>
      <c r="C40" s="56">
        <f>C41+C42</f>
        <v>937</v>
      </c>
      <c r="D40" s="56">
        <f t="shared" ref="D40" si="4">D41+D42</f>
        <v>968.2</v>
      </c>
      <c r="E40" s="54">
        <f t="shared" ref="E40:E57" si="5">D40/C40*100</f>
        <v>103.32977588046958</v>
      </c>
    </row>
    <row r="41" spans="1:5" ht="124.5" customHeight="1">
      <c r="A41" s="61" t="s">
        <v>138</v>
      </c>
      <c r="B41" s="87" t="s">
        <v>137</v>
      </c>
      <c r="C41" s="56">
        <v>889.8</v>
      </c>
      <c r="D41" s="56">
        <v>921</v>
      </c>
      <c r="E41" s="51">
        <f t="shared" si="5"/>
        <v>103.50640593391773</v>
      </c>
    </row>
    <row r="42" spans="1:5" ht="164.25" customHeight="1">
      <c r="A42" s="61" t="s">
        <v>183</v>
      </c>
      <c r="B42" s="90" t="s">
        <v>184</v>
      </c>
      <c r="C42" s="56">
        <v>47.2</v>
      </c>
      <c r="D42" s="56">
        <v>47.2</v>
      </c>
      <c r="E42" s="51">
        <f t="shared" si="5"/>
        <v>100</v>
      </c>
    </row>
    <row r="43" spans="1:5" s="30" customFormat="1" ht="48.75" customHeight="1">
      <c r="A43" s="49" t="s">
        <v>122</v>
      </c>
      <c r="B43" s="81" t="s">
        <v>14</v>
      </c>
      <c r="C43" s="95">
        <f>C47+C44</f>
        <v>796.6</v>
      </c>
      <c r="D43" s="95">
        <f>D47+D44</f>
        <v>828.40000000000009</v>
      </c>
      <c r="E43" s="51">
        <f t="shared" si="5"/>
        <v>103.99196585488326</v>
      </c>
    </row>
    <row r="44" spans="1:5" s="35" customFormat="1" ht="33" customHeight="1">
      <c r="A44" s="52" t="s">
        <v>152</v>
      </c>
      <c r="B44" s="82" t="s">
        <v>150</v>
      </c>
      <c r="C44" s="56">
        <f>C46</f>
        <v>12.2</v>
      </c>
      <c r="D44" s="56">
        <f>D46</f>
        <v>12.2</v>
      </c>
      <c r="E44" s="54">
        <f t="shared" si="5"/>
        <v>100</v>
      </c>
    </row>
    <row r="45" spans="1:5" s="35" customFormat="1" ht="33" customHeight="1">
      <c r="A45" s="52" t="s">
        <v>155</v>
      </c>
      <c r="B45" s="82" t="s">
        <v>154</v>
      </c>
      <c r="C45" s="56">
        <f>C46</f>
        <v>12.2</v>
      </c>
      <c r="D45" s="56">
        <f>D46</f>
        <v>12.2</v>
      </c>
      <c r="E45" s="54">
        <f t="shared" si="5"/>
        <v>100</v>
      </c>
    </row>
    <row r="46" spans="1:5" s="35" customFormat="1" ht="69" customHeight="1">
      <c r="A46" s="52" t="s">
        <v>153</v>
      </c>
      <c r="B46" s="82" t="s">
        <v>151</v>
      </c>
      <c r="C46" s="56">
        <v>12.2</v>
      </c>
      <c r="D46" s="56">
        <v>12.2</v>
      </c>
      <c r="E46" s="54">
        <f t="shared" si="5"/>
        <v>100</v>
      </c>
    </row>
    <row r="47" spans="1:5" ht="31.5" customHeight="1">
      <c r="A47" s="52" t="s">
        <v>123</v>
      </c>
      <c r="B47" s="82" t="s">
        <v>27</v>
      </c>
      <c r="C47" s="56">
        <f>C50+C48</f>
        <v>784.4</v>
      </c>
      <c r="D47" s="56">
        <f>D50+D48</f>
        <v>816.2</v>
      </c>
      <c r="E47" s="54">
        <f t="shared" si="5"/>
        <v>104.05405405405406</v>
      </c>
    </row>
    <row r="48" spans="1:5" ht="71.25" customHeight="1">
      <c r="A48" s="61" t="s">
        <v>141</v>
      </c>
      <c r="B48" s="87" t="s">
        <v>139</v>
      </c>
      <c r="C48" s="56">
        <f>C49</f>
        <v>734</v>
      </c>
      <c r="D48" s="56">
        <f>D49</f>
        <v>761.1</v>
      </c>
      <c r="E48" s="54">
        <f t="shared" si="5"/>
        <v>103.69209809264306</v>
      </c>
    </row>
    <row r="49" spans="1:5" ht="85.5" customHeight="1">
      <c r="A49" s="61" t="s">
        <v>142</v>
      </c>
      <c r="B49" s="87" t="s">
        <v>140</v>
      </c>
      <c r="C49" s="56">
        <v>734</v>
      </c>
      <c r="D49" s="56">
        <v>761.1</v>
      </c>
      <c r="E49" s="54">
        <f t="shared" si="5"/>
        <v>103.69209809264306</v>
      </c>
    </row>
    <row r="50" spans="1:5" ht="61.5" customHeight="1">
      <c r="A50" s="52" t="s">
        <v>124</v>
      </c>
      <c r="B50" s="82" t="s">
        <v>28</v>
      </c>
      <c r="C50" s="56">
        <f t="shared" ref="C50:D50" si="6">C51</f>
        <v>50.4</v>
      </c>
      <c r="D50" s="56">
        <f t="shared" si="6"/>
        <v>55.1</v>
      </c>
      <c r="E50" s="54">
        <f t="shared" si="5"/>
        <v>109.32539682539684</v>
      </c>
    </row>
    <row r="51" spans="1:5" ht="67.5" customHeight="1">
      <c r="A51" s="52" t="s">
        <v>125</v>
      </c>
      <c r="B51" s="82" t="s">
        <v>107</v>
      </c>
      <c r="C51" s="56">
        <v>50.4</v>
      </c>
      <c r="D51" s="56">
        <v>55.1</v>
      </c>
      <c r="E51" s="54">
        <f t="shared" si="5"/>
        <v>109.32539682539684</v>
      </c>
    </row>
    <row r="52" spans="1:5" ht="67.5" customHeight="1">
      <c r="A52" s="76" t="s">
        <v>206</v>
      </c>
      <c r="B52" s="77" t="s">
        <v>207</v>
      </c>
      <c r="C52" s="95">
        <f>C53+C55+C57</f>
        <v>8091.5</v>
      </c>
      <c r="D52" s="95">
        <f>D53+D55+D57</f>
        <v>9674.5</v>
      </c>
      <c r="E52" s="51">
        <f t="shared" si="5"/>
        <v>119.56373972687389</v>
      </c>
    </row>
    <row r="53" spans="1:5" ht="67.5" customHeight="1">
      <c r="A53" s="73" t="s">
        <v>208</v>
      </c>
      <c r="B53" s="90" t="s">
        <v>210</v>
      </c>
      <c r="C53" s="96">
        <f>C54</f>
        <v>2317.8000000000002</v>
      </c>
      <c r="D53" s="96">
        <f t="shared" ref="D53" si="7">D54</f>
        <v>2354.6</v>
      </c>
      <c r="E53" s="54">
        <f t="shared" si="5"/>
        <v>101.58771248597806</v>
      </c>
    </row>
    <row r="54" spans="1:5" ht="67.5" customHeight="1">
      <c r="A54" s="74" t="s">
        <v>214</v>
      </c>
      <c r="B54" s="90" t="s">
        <v>211</v>
      </c>
      <c r="C54" s="97">
        <v>2317.8000000000002</v>
      </c>
      <c r="D54" s="56">
        <v>2354.6</v>
      </c>
      <c r="E54" s="54">
        <f t="shared" si="5"/>
        <v>101.58771248597806</v>
      </c>
    </row>
    <row r="55" spans="1:5" ht="67.5" customHeight="1">
      <c r="A55" s="73" t="s">
        <v>209</v>
      </c>
      <c r="B55" s="91" t="s">
        <v>215</v>
      </c>
      <c r="C55" s="96">
        <f>C56</f>
        <v>1517.5</v>
      </c>
      <c r="D55" s="96">
        <f t="shared" ref="D55" si="8">D56</f>
        <v>3063.7</v>
      </c>
      <c r="E55" s="54">
        <f t="shared" si="5"/>
        <v>201.89126853377263</v>
      </c>
    </row>
    <row r="56" spans="1:5" ht="67.5" customHeight="1">
      <c r="A56" s="78" t="s">
        <v>213</v>
      </c>
      <c r="B56" s="92" t="s">
        <v>212</v>
      </c>
      <c r="C56" s="96">
        <v>1517.5</v>
      </c>
      <c r="D56" s="56">
        <v>3063.7</v>
      </c>
      <c r="E56" s="54">
        <f t="shared" si="5"/>
        <v>201.89126853377263</v>
      </c>
    </row>
    <row r="57" spans="1:5" ht="67.5" customHeight="1">
      <c r="A57" s="80" t="s">
        <v>217</v>
      </c>
      <c r="B57" s="93" t="s">
        <v>216</v>
      </c>
      <c r="C57" s="96">
        <v>4256.2</v>
      </c>
      <c r="D57" s="56">
        <v>4256.2</v>
      </c>
      <c r="E57" s="54">
        <f t="shared" si="5"/>
        <v>100</v>
      </c>
    </row>
    <row r="58" spans="1:5" ht="40.5" customHeight="1">
      <c r="A58" s="79" t="s">
        <v>126</v>
      </c>
      <c r="B58" s="94" t="s">
        <v>86</v>
      </c>
      <c r="C58" s="95">
        <f>C59+C60+C61</f>
        <v>75.399999999999991</v>
      </c>
      <c r="D58" s="95">
        <f>D59+D60+D61</f>
        <v>77.2</v>
      </c>
      <c r="E58" s="95">
        <f t="shared" ref="E58" si="9">E59+E60</f>
        <v>200</v>
      </c>
    </row>
    <row r="59" spans="1:5" ht="76.5" customHeight="1">
      <c r="A59" s="60" t="s">
        <v>179</v>
      </c>
      <c r="B59" s="85" t="s">
        <v>178</v>
      </c>
      <c r="C59" s="56">
        <v>12.5</v>
      </c>
      <c r="D59" s="56">
        <v>12.5</v>
      </c>
      <c r="E59" s="54">
        <f t="shared" ref="E59:E80" si="10">D59/C59*100</f>
        <v>100</v>
      </c>
    </row>
    <row r="60" spans="1:5" ht="117.75" customHeight="1">
      <c r="A60" s="60" t="s">
        <v>180</v>
      </c>
      <c r="B60" s="85" t="s">
        <v>181</v>
      </c>
      <c r="C60" s="56">
        <v>55.3</v>
      </c>
      <c r="D60" s="56">
        <v>55.3</v>
      </c>
      <c r="E60" s="54">
        <f t="shared" si="10"/>
        <v>100</v>
      </c>
    </row>
    <row r="61" spans="1:5" ht="117.75" customHeight="1">
      <c r="A61" s="100" t="s">
        <v>221</v>
      </c>
      <c r="B61" s="85" t="s">
        <v>222</v>
      </c>
      <c r="C61" s="56">
        <v>7.6</v>
      </c>
      <c r="D61" s="56">
        <v>9.4</v>
      </c>
      <c r="E61" s="54">
        <f t="shared" si="10"/>
        <v>123.68421052631579</v>
      </c>
    </row>
    <row r="62" spans="1:5" ht="24.75" customHeight="1">
      <c r="A62" s="64" t="s">
        <v>127</v>
      </c>
      <c r="B62" s="49" t="s">
        <v>93</v>
      </c>
      <c r="C62" s="50">
        <f>C63+C78</f>
        <v>19019.099999999999</v>
      </c>
      <c r="D62" s="50">
        <f>D63+D76+D78</f>
        <v>18835.400000000001</v>
      </c>
      <c r="E62" s="51">
        <f t="shared" si="10"/>
        <v>99.034128849419815</v>
      </c>
    </row>
    <row r="63" spans="1:5" ht="85.5" customHeight="1">
      <c r="A63" s="64" t="s">
        <v>128</v>
      </c>
      <c r="B63" s="49" t="s">
        <v>15</v>
      </c>
      <c r="C63" s="50">
        <f>C64+C69+C72+C67</f>
        <v>19042.099999999999</v>
      </c>
      <c r="D63" s="50">
        <f>D64+D69+D72+D67</f>
        <v>18858.400000000001</v>
      </c>
      <c r="E63" s="51">
        <f t="shared" si="10"/>
        <v>99.035295476864434</v>
      </c>
    </row>
    <row r="64" spans="1:5" ht="57.75" customHeight="1">
      <c r="A64" s="52" t="s">
        <v>165</v>
      </c>
      <c r="B64" s="52" t="s">
        <v>16</v>
      </c>
      <c r="C64" s="53">
        <f t="shared" ref="C64:D65" si="11">C65</f>
        <v>431</v>
      </c>
      <c r="D64" s="53">
        <f t="shared" si="11"/>
        <v>431</v>
      </c>
      <c r="E64" s="51">
        <f t="shared" si="10"/>
        <v>100</v>
      </c>
    </row>
    <row r="65" spans="1:5" ht="31.5">
      <c r="A65" s="52" t="s">
        <v>164</v>
      </c>
      <c r="B65" s="52" t="s">
        <v>17</v>
      </c>
      <c r="C65" s="53">
        <f t="shared" si="11"/>
        <v>431</v>
      </c>
      <c r="D65" s="53">
        <f t="shared" si="11"/>
        <v>431</v>
      </c>
      <c r="E65" s="51">
        <f t="shared" si="10"/>
        <v>100</v>
      </c>
    </row>
    <row r="66" spans="1:5" ht="47.25">
      <c r="A66" s="52" t="s">
        <v>182</v>
      </c>
      <c r="B66" s="52" t="s">
        <v>29</v>
      </c>
      <c r="C66" s="53">
        <v>431</v>
      </c>
      <c r="D66" s="53">
        <v>431</v>
      </c>
      <c r="E66" s="51">
        <f t="shared" si="10"/>
        <v>100</v>
      </c>
    </row>
    <row r="67" spans="1:5" ht="47.25">
      <c r="A67" s="65" t="s">
        <v>201</v>
      </c>
      <c r="B67" s="66" t="s">
        <v>199</v>
      </c>
      <c r="C67" s="53">
        <f>C68</f>
        <v>423</v>
      </c>
      <c r="D67" s="53">
        <f>D68</f>
        <v>423</v>
      </c>
      <c r="E67" s="54">
        <f t="shared" si="10"/>
        <v>100</v>
      </c>
    </row>
    <row r="68" spans="1:5" ht="47.25">
      <c r="A68" s="67" t="s">
        <v>202</v>
      </c>
      <c r="B68" s="75" t="s">
        <v>200</v>
      </c>
      <c r="C68" s="53">
        <v>423</v>
      </c>
      <c r="D68" s="53">
        <v>423</v>
      </c>
      <c r="E68" s="54">
        <f t="shared" si="10"/>
        <v>100</v>
      </c>
    </row>
    <row r="69" spans="1:5" ht="47.25">
      <c r="A69" s="52" t="s">
        <v>167</v>
      </c>
      <c r="B69" s="52" t="s">
        <v>18</v>
      </c>
      <c r="C69" s="53">
        <f t="shared" ref="C69:D70" si="12">C70</f>
        <v>1443</v>
      </c>
      <c r="D69" s="53">
        <f t="shared" si="12"/>
        <v>1443</v>
      </c>
      <c r="E69" s="54">
        <f t="shared" si="10"/>
        <v>100</v>
      </c>
    </row>
    <row r="70" spans="1:5" ht="65.25" customHeight="1">
      <c r="A70" s="52" t="s">
        <v>168</v>
      </c>
      <c r="B70" s="52" t="s">
        <v>30</v>
      </c>
      <c r="C70" s="53">
        <f t="shared" si="12"/>
        <v>1443</v>
      </c>
      <c r="D70" s="53">
        <f t="shared" si="12"/>
        <v>1443</v>
      </c>
      <c r="E70" s="54">
        <f t="shared" si="10"/>
        <v>100</v>
      </c>
    </row>
    <row r="71" spans="1:5" ht="67.5" customHeight="1">
      <c r="A71" s="52" t="s">
        <v>166</v>
      </c>
      <c r="B71" s="52" t="s">
        <v>31</v>
      </c>
      <c r="C71" s="53">
        <v>1443</v>
      </c>
      <c r="D71" s="53">
        <v>1443</v>
      </c>
      <c r="E71" s="54">
        <f t="shared" si="10"/>
        <v>100</v>
      </c>
    </row>
    <row r="72" spans="1:5" ht="42" customHeight="1">
      <c r="A72" s="52" t="s">
        <v>169</v>
      </c>
      <c r="B72" s="52" t="s">
        <v>19</v>
      </c>
      <c r="C72" s="53">
        <f>C73+C75</f>
        <v>16745.099999999999</v>
      </c>
      <c r="D72" s="53">
        <f>D73+D75</f>
        <v>16561.400000000001</v>
      </c>
      <c r="E72" s="54">
        <f t="shared" si="10"/>
        <v>98.902962657732729</v>
      </c>
    </row>
    <row r="73" spans="1:5" ht="96.75" customHeight="1">
      <c r="A73" s="61" t="s">
        <v>170</v>
      </c>
      <c r="B73" s="61" t="s">
        <v>143</v>
      </c>
      <c r="C73" s="53">
        <f>C74</f>
        <v>1077.5</v>
      </c>
      <c r="D73" s="53">
        <f>D74</f>
        <v>1003</v>
      </c>
      <c r="E73" s="51">
        <f t="shared" si="10"/>
        <v>93.085846867749424</v>
      </c>
    </row>
    <row r="74" spans="1:5" ht="111" customHeight="1">
      <c r="A74" s="61" t="s">
        <v>171</v>
      </c>
      <c r="B74" s="61" t="s">
        <v>144</v>
      </c>
      <c r="C74" s="53">
        <v>1077.5</v>
      </c>
      <c r="D74" s="53">
        <v>1003</v>
      </c>
      <c r="E74" s="54">
        <f t="shared" si="10"/>
        <v>93.085846867749424</v>
      </c>
    </row>
    <row r="75" spans="1:5" ht="49.5" customHeight="1">
      <c r="A75" s="52" t="s">
        <v>172</v>
      </c>
      <c r="B75" s="52" t="s">
        <v>108</v>
      </c>
      <c r="C75" s="53">
        <v>15667.6</v>
      </c>
      <c r="D75" s="53">
        <v>15558.4</v>
      </c>
      <c r="E75" s="54">
        <f t="shared" si="10"/>
        <v>99.303020245602383</v>
      </c>
    </row>
    <row r="76" spans="1:5" s="30" customFormat="1" ht="153.75" customHeight="1">
      <c r="A76" s="68" t="s">
        <v>175</v>
      </c>
      <c r="B76" s="68" t="s">
        <v>173</v>
      </c>
      <c r="C76" s="68">
        <f>C77</f>
        <v>0</v>
      </c>
      <c r="D76" s="51">
        <f t="shared" ref="D76" si="13">D77</f>
        <v>0</v>
      </c>
      <c r="E76" s="51"/>
    </row>
    <row r="77" spans="1:5" ht="81" customHeight="1">
      <c r="A77" s="60" t="s">
        <v>176</v>
      </c>
      <c r="B77" s="60" t="s">
        <v>174</v>
      </c>
      <c r="C77" s="60"/>
      <c r="D77" s="53"/>
      <c r="E77" s="54"/>
    </row>
    <row r="78" spans="1:5" ht="102" customHeight="1">
      <c r="A78" s="69" t="s">
        <v>197</v>
      </c>
      <c r="B78" s="70" t="s">
        <v>191</v>
      </c>
      <c r="C78" s="68">
        <f>C79</f>
        <v>-23</v>
      </c>
      <c r="D78" s="71">
        <f>D79</f>
        <v>-23</v>
      </c>
      <c r="E78" s="54">
        <v>100</v>
      </c>
    </row>
    <row r="79" spans="1:5" ht="88.5" customHeight="1">
      <c r="A79" s="61" t="s">
        <v>192</v>
      </c>
      <c r="B79" s="63" t="s">
        <v>190</v>
      </c>
      <c r="C79" s="60">
        <v>-23</v>
      </c>
      <c r="D79" s="53">
        <v>-23</v>
      </c>
      <c r="E79" s="54">
        <v>100</v>
      </c>
    </row>
    <row r="80" spans="1:5" ht="35.25" customHeight="1">
      <c r="A80" s="72"/>
      <c r="B80" s="49" t="s">
        <v>90</v>
      </c>
      <c r="C80" s="50">
        <f>C8+C62</f>
        <v>69461.899999999994</v>
      </c>
      <c r="D80" s="50">
        <f>D8+D62</f>
        <v>74122.5</v>
      </c>
      <c r="E80" s="51">
        <f t="shared" si="10"/>
        <v>106.70957748060448</v>
      </c>
    </row>
  </sheetData>
  <autoFilter ref="A7:E80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4" sqref="A4:D4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102" t="s">
        <v>161</v>
      </c>
      <c r="D1" s="102"/>
      <c r="E1" s="22"/>
      <c r="F1" s="22"/>
    </row>
    <row r="2" spans="1:6" ht="15.75">
      <c r="A2" s="103" t="s">
        <v>84</v>
      </c>
      <c r="B2" s="103"/>
      <c r="C2" s="103"/>
      <c r="D2" s="103"/>
      <c r="E2" s="103"/>
      <c r="F2" s="103"/>
    </row>
    <row r="3" spans="1:6" ht="15.75">
      <c r="A3" s="104" t="s">
        <v>85</v>
      </c>
      <c r="B3" s="104"/>
      <c r="C3" s="104"/>
      <c r="D3" s="104"/>
      <c r="E3" s="23"/>
      <c r="F3" s="23"/>
    </row>
    <row r="4" spans="1:6" ht="15.75">
      <c r="A4" s="104" t="s">
        <v>224</v>
      </c>
      <c r="B4" s="104"/>
      <c r="C4" s="104"/>
      <c r="D4" s="104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105" t="s">
        <v>73</v>
      </c>
      <c r="B6" s="107" t="s">
        <v>74</v>
      </c>
      <c r="C6" s="24" t="s">
        <v>75</v>
      </c>
      <c r="D6" s="24" t="s">
        <v>76</v>
      </c>
      <c r="E6" s="23"/>
      <c r="F6" s="23"/>
    </row>
    <row r="7" spans="1:6" ht="15.75">
      <c r="A7" s="106"/>
      <c r="B7" s="107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-2318.9000000000087</v>
      </c>
      <c r="D8" s="31">
        <f>-(D9+D10)</f>
        <v>3240.3000000000029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1'!C80</f>
        <v>-69461.899999999994</v>
      </c>
      <c r="D9" s="32">
        <f>-'Приложение 1'!D80</f>
        <v>-74122.5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2'!D35</f>
        <v>71780.800000000003</v>
      </c>
      <c r="D10" s="32">
        <f>'Приложение 2'!E35</f>
        <v>70882.2</v>
      </c>
      <c r="E10" s="23"/>
      <c r="F10" s="23"/>
    </row>
    <row r="11" spans="1:6" ht="52.5" customHeight="1">
      <c r="A11" s="28"/>
      <c r="B11" s="29" t="s">
        <v>83</v>
      </c>
      <c r="C11" s="31">
        <f>-C8</f>
        <v>2318.9000000000087</v>
      </c>
      <c r="D11" s="31">
        <f>-D8</f>
        <v>-3240.3000000000029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1" sqref="E1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6" width="9.140625" customWidth="1"/>
  </cols>
  <sheetData>
    <row r="1" spans="1:6">
      <c r="E1" s="38" t="s">
        <v>32</v>
      </c>
    </row>
    <row r="2" spans="1:6" ht="14.25" customHeight="1">
      <c r="A2" s="108" t="s">
        <v>72</v>
      </c>
      <c r="B2" s="108"/>
      <c r="C2" s="108"/>
      <c r="D2" s="108"/>
      <c r="E2" s="108"/>
      <c r="F2" s="108"/>
    </row>
    <row r="3" spans="1:6" ht="19.5" customHeight="1">
      <c r="A3" s="108" t="s">
        <v>223</v>
      </c>
      <c r="B3" s="108"/>
      <c r="C3" s="108"/>
      <c r="D3" s="108"/>
      <c r="E3" s="108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205</v>
      </c>
      <c r="F5" s="7" t="s">
        <v>163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177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26246.2</v>
      </c>
      <c r="E7" s="12">
        <f t="shared" si="0"/>
        <v>25991.7</v>
      </c>
      <c r="F7" s="34">
        <f t="shared" ref="F7:F32" si="1">E7/D7*100</f>
        <v>99.030335820042524</v>
      </c>
    </row>
    <row r="8" spans="1:6" ht="36" customHeight="1">
      <c r="A8" s="45" t="s">
        <v>145</v>
      </c>
      <c r="B8" s="9" t="s">
        <v>38</v>
      </c>
      <c r="C8" s="9" t="s">
        <v>39</v>
      </c>
      <c r="D8" s="14">
        <v>2335.6999999999998</v>
      </c>
      <c r="E8" s="46">
        <v>2333</v>
      </c>
      <c r="F8" s="33">
        <f t="shared" si="1"/>
        <v>99.88440296270926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19615.8</v>
      </c>
      <c r="E9" s="46">
        <v>19535.400000000001</v>
      </c>
      <c r="F9" s="33">
        <f t="shared" si="1"/>
        <v>99.590126326736623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20</v>
      </c>
      <c r="E10" s="46">
        <v>20</v>
      </c>
      <c r="F10" s="33">
        <f t="shared" si="1"/>
        <v>100</v>
      </c>
    </row>
    <row r="11" spans="1:6" ht="22.5" customHeight="1">
      <c r="A11" s="21" t="s">
        <v>160</v>
      </c>
      <c r="B11" s="9" t="s">
        <v>38</v>
      </c>
      <c r="C11" s="9" t="s">
        <v>44</v>
      </c>
      <c r="D11" s="14"/>
      <c r="E11" s="46"/>
      <c r="F11" s="33"/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4274.7</v>
      </c>
      <c r="E12" s="46">
        <v>4103.3</v>
      </c>
      <c r="F12" s="33">
        <f t="shared" si="1"/>
        <v>95.990361896741305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2205.6</v>
      </c>
      <c r="E13" s="12">
        <f t="shared" si="2"/>
        <v>2203.6999999999998</v>
      </c>
      <c r="F13" s="34">
        <f t="shared" si="1"/>
        <v>99.913855640188615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2205.6</v>
      </c>
      <c r="E14" s="14">
        <v>2203.6999999999998</v>
      </c>
      <c r="F14" s="34">
        <f t="shared" si="1"/>
        <v>99.913855640188615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963.2</v>
      </c>
      <c r="E15" s="36">
        <f t="shared" si="3"/>
        <v>963.2</v>
      </c>
      <c r="F15" s="34">
        <f t="shared" si="1"/>
        <v>100</v>
      </c>
    </row>
    <row r="16" spans="1:6" s="44" customFormat="1" ht="41.25" customHeight="1">
      <c r="A16" s="21" t="s">
        <v>185</v>
      </c>
      <c r="B16" s="8" t="s">
        <v>40</v>
      </c>
      <c r="C16" s="8" t="s">
        <v>53</v>
      </c>
      <c r="D16" s="43">
        <v>433.2</v>
      </c>
      <c r="E16" s="43">
        <v>433.2</v>
      </c>
      <c r="F16" s="42">
        <f t="shared" si="1"/>
        <v>100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>
        <v>530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14849.2</v>
      </c>
      <c r="E18" s="12">
        <f>E20+E21+E19</f>
        <v>14792.300000000001</v>
      </c>
      <c r="F18" s="34">
        <f t="shared" si="1"/>
        <v>99.616814373838324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3529.6</v>
      </c>
      <c r="E19" s="14">
        <v>3520.6</v>
      </c>
      <c r="F19" s="33">
        <f t="shared" si="1"/>
        <v>99.745013599274699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11082.1</v>
      </c>
      <c r="E20" s="14">
        <v>11082.1</v>
      </c>
      <c r="F20" s="33">
        <f t="shared" si="1"/>
        <v>100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237.5</v>
      </c>
      <c r="E21" s="14">
        <v>189.6</v>
      </c>
      <c r="F21" s="33">
        <f t="shared" si="1"/>
        <v>79.831578947368413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21678.9</v>
      </c>
      <c r="E22" s="36">
        <f>E23+E25+E24</f>
        <v>21093.600000000002</v>
      </c>
      <c r="F22" s="34">
        <f t="shared" si="1"/>
        <v>97.300139767239116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426.2</v>
      </c>
      <c r="E23" s="14">
        <v>425.7</v>
      </c>
      <c r="F23" s="33">
        <f t="shared" si="1"/>
        <v>99.882684185828253</v>
      </c>
    </row>
    <row r="24" spans="1:6" ht="15.75">
      <c r="A24" s="7" t="s">
        <v>198</v>
      </c>
      <c r="B24" s="9" t="s">
        <v>57</v>
      </c>
      <c r="C24" s="9" t="s">
        <v>40</v>
      </c>
      <c r="D24" s="14">
        <v>300</v>
      </c>
      <c r="E24" s="14">
        <v>300</v>
      </c>
      <c r="F24" s="33">
        <f t="shared" si="1"/>
        <v>100</v>
      </c>
    </row>
    <row r="25" spans="1:6" ht="15.75">
      <c r="A25" s="13" t="s">
        <v>59</v>
      </c>
      <c r="B25" s="9" t="s">
        <v>57</v>
      </c>
      <c r="C25" s="9" t="s">
        <v>40</v>
      </c>
      <c r="D25" s="14">
        <v>20952.7</v>
      </c>
      <c r="E25" s="14">
        <v>20367.900000000001</v>
      </c>
      <c r="F25" s="33">
        <f t="shared" si="1"/>
        <v>97.208951590964404</v>
      </c>
    </row>
    <row r="26" spans="1:6" ht="15.75">
      <c r="A26" s="10" t="s">
        <v>60</v>
      </c>
      <c r="B26" s="11" t="s">
        <v>43</v>
      </c>
      <c r="C26" s="11"/>
      <c r="D26" s="36">
        <f>D27</f>
        <v>161</v>
      </c>
      <c r="E26" s="12">
        <f t="shared" ref="E26" si="4">E27</f>
        <v>161</v>
      </c>
      <c r="F26" s="34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33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5">D29</f>
        <v>2313</v>
      </c>
      <c r="E28" s="12">
        <f t="shared" si="5"/>
        <v>2313</v>
      </c>
      <c r="F28" s="34">
        <f t="shared" si="1"/>
        <v>100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2313</v>
      </c>
      <c r="F29" s="33">
        <f t="shared" si="1"/>
        <v>100</v>
      </c>
    </row>
    <row r="30" spans="1:6" ht="22.5" customHeight="1">
      <c r="A30" s="10" t="s">
        <v>64</v>
      </c>
      <c r="B30" s="11" t="s">
        <v>53</v>
      </c>
      <c r="C30" s="11"/>
      <c r="D30" s="36">
        <f t="shared" ref="D30:E30" si="6">D31+D32</f>
        <v>397.70000000000005</v>
      </c>
      <c r="E30" s="36">
        <f t="shared" si="6"/>
        <v>397.70000000000005</v>
      </c>
      <c r="F30" s="33">
        <f t="shared" si="1"/>
        <v>100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198.4</v>
      </c>
      <c r="E31" s="14">
        <v>198.4</v>
      </c>
      <c r="F31" s="33">
        <f t="shared" si="1"/>
        <v>100</v>
      </c>
    </row>
    <row r="32" spans="1:6" ht="19.5" customHeight="1">
      <c r="A32" s="21" t="s">
        <v>162</v>
      </c>
      <c r="B32" s="9" t="s">
        <v>53</v>
      </c>
      <c r="C32" s="9" t="s">
        <v>40</v>
      </c>
      <c r="D32" s="14">
        <v>199.3</v>
      </c>
      <c r="E32" s="14">
        <v>199.3</v>
      </c>
      <c r="F32" s="33">
        <f t="shared" si="1"/>
        <v>100</v>
      </c>
    </row>
    <row r="33" spans="1:6" ht="15.75">
      <c r="A33" s="16" t="s">
        <v>66</v>
      </c>
      <c r="B33" s="11" t="s">
        <v>44</v>
      </c>
      <c r="C33" s="11"/>
      <c r="D33" s="12">
        <f t="shared" ref="D33:E33" si="7">D34</f>
        <v>2966</v>
      </c>
      <c r="E33" s="12">
        <f t="shared" si="7"/>
        <v>2966</v>
      </c>
      <c r="F33" s="34">
        <f>E33/D33*100</f>
        <v>100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2966</v>
      </c>
      <c r="F34" s="33">
        <f>E34/D34*100</f>
        <v>100</v>
      </c>
    </row>
    <row r="35" spans="1:6" ht="15.75">
      <c r="A35" s="16" t="s">
        <v>68</v>
      </c>
      <c r="B35" s="11"/>
      <c r="C35" s="11"/>
      <c r="D35" s="36">
        <f>D7+D13+D15+D18+D22+D26+D28+D30+D33</f>
        <v>71780.800000000003</v>
      </c>
      <c r="E35" s="36">
        <f>E7+E13+E15+E18+E22+E26+E28+E30+E33</f>
        <v>70882.2</v>
      </c>
      <c r="F35" s="34">
        <f>E35/D35*100</f>
        <v>98.748133205536845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abSelected="1" workbookViewId="0">
      <selection activeCell="O6" sqref="O6"/>
    </sheetView>
  </sheetViews>
  <sheetFormatPr defaultRowHeight="15"/>
  <cols>
    <col min="1" max="1" width="44.5703125" customWidth="1"/>
    <col min="2" max="2" width="7" customWidth="1"/>
    <col min="5" max="5" width="18" customWidth="1"/>
    <col min="7" max="7" width="14.140625" customWidth="1"/>
    <col min="8" max="8" width="12.28515625" customWidth="1"/>
  </cols>
  <sheetData>
    <row r="1" spans="1:8">
      <c r="G1" s="38" t="s">
        <v>161</v>
      </c>
    </row>
    <row r="2" spans="1:8" ht="38.25" customHeight="1">
      <c r="A2" s="124" t="s">
        <v>369</v>
      </c>
      <c r="B2" s="125"/>
      <c r="C2" s="125"/>
      <c r="D2" s="125"/>
      <c r="E2" s="125"/>
      <c r="F2" s="125"/>
      <c r="G2" s="125"/>
      <c r="H2" s="126"/>
    </row>
    <row r="3" spans="1:8" ht="15.75">
      <c r="H3" s="137" t="s">
        <v>89</v>
      </c>
    </row>
    <row r="4" spans="1:8" ht="44.25" customHeight="1">
      <c r="A4" s="122" t="s">
        <v>33</v>
      </c>
      <c r="B4" s="135" t="s">
        <v>366</v>
      </c>
      <c r="C4" s="109" t="s">
        <v>225</v>
      </c>
      <c r="D4" s="109" t="s">
        <v>226</v>
      </c>
      <c r="E4" s="109" t="s">
        <v>227</v>
      </c>
      <c r="F4" s="109" t="s">
        <v>228</v>
      </c>
      <c r="G4" s="109" t="s">
        <v>75</v>
      </c>
      <c r="H4" s="134" t="s">
        <v>370</v>
      </c>
    </row>
    <row r="5" spans="1:8" ht="29.25" customHeight="1">
      <c r="A5" s="122" t="s">
        <v>367</v>
      </c>
      <c r="B5" s="109" t="s">
        <v>368</v>
      </c>
      <c r="C5" s="109"/>
      <c r="D5" s="109"/>
      <c r="E5" s="109"/>
      <c r="F5" s="109"/>
      <c r="G5" s="110">
        <f>G198</f>
        <v>71780.75</v>
      </c>
      <c r="H5" s="110">
        <f>H198</f>
        <v>70882.099999999991</v>
      </c>
    </row>
    <row r="6" spans="1:8" ht="34.5" customHeight="1">
      <c r="A6" s="109" t="s">
        <v>37</v>
      </c>
      <c r="B6" s="109" t="s">
        <v>368</v>
      </c>
      <c r="C6" s="109" t="s">
        <v>38</v>
      </c>
      <c r="D6" s="109" t="s">
        <v>229</v>
      </c>
      <c r="E6" s="109"/>
      <c r="F6" s="109"/>
      <c r="G6" s="110">
        <f>G7+G18+G31+G36+G41</f>
        <v>26246.3</v>
      </c>
      <c r="H6" s="110">
        <f>H7+H18+H31+H36+H41</f>
        <v>25991.599999999999</v>
      </c>
    </row>
    <row r="7" spans="1:8" ht="66.75" customHeight="1">
      <c r="A7" s="109" t="s">
        <v>145</v>
      </c>
      <c r="B7" s="109" t="s">
        <v>368</v>
      </c>
      <c r="C7" s="109" t="s">
        <v>38</v>
      </c>
      <c r="D7" s="109" t="s">
        <v>39</v>
      </c>
      <c r="E7" s="109"/>
      <c r="F7" s="109"/>
      <c r="G7" s="110">
        <f>G8</f>
        <v>2335.7000000000003</v>
      </c>
      <c r="H7" s="110">
        <f>H8</f>
        <v>2333</v>
      </c>
    </row>
    <row r="8" spans="1:8" ht="60" customHeight="1">
      <c r="A8" s="111" t="s">
        <v>230</v>
      </c>
      <c r="B8" s="112" t="s">
        <v>368</v>
      </c>
      <c r="C8" s="112" t="s">
        <v>38</v>
      </c>
      <c r="D8" s="112" t="s">
        <v>39</v>
      </c>
      <c r="E8" s="111" t="s">
        <v>231</v>
      </c>
      <c r="F8" s="109"/>
      <c r="G8" s="113">
        <f>G9+G12+G15</f>
        <v>2335.7000000000003</v>
      </c>
      <c r="H8" s="113">
        <f>H9+H12+H15</f>
        <v>2333</v>
      </c>
    </row>
    <row r="9" spans="1:8" ht="60" customHeight="1">
      <c r="A9" s="111" t="s">
        <v>232</v>
      </c>
      <c r="B9" s="112" t="s">
        <v>368</v>
      </c>
      <c r="C9" s="112" t="s">
        <v>38</v>
      </c>
      <c r="D9" s="112" t="s">
        <v>39</v>
      </c>
      <c r="E9" s="111" t="s">
        <v>233</v>
      </c>
      <c r="F9" s="111"/>
      <c r="G9" s="113">
        <f>G10</f>
        <v>2276.3000000000002</v>
      </c>
      <c r="H9" s="113">
        <f>H10</f>
        <v>2273.6</v>
      </c>
    </row>
    <row r="10" spans="1:8" ht="60" customHeight="1">
      <c r="A10" s="111" t="s">
        <v>234</v>
      </c>
      <c r="B10" s="119" t="s">
        <v>368</v>
      </c>
      <c r="C10" s="112" t="s">
        <v>38</v>
      </c>
      <c r="D10" s="112" t="s">
        <v>39</v>
      </c>
      <c r="E10" s="111" t="s">
        <v>233</v>
      </c>
      <c r="F10" s="111">
        <v>100</v>
      </c>
      <c r="G10" s="113">
        <f>G11</f>
        <v>2276.3000000000002</v>
      </c>
      <c r="H10" s="113">
        <f>H11</f>
        <v>2273.6</v>
      </c>
    </row>
    <row r="11" spans="1:8" ht="60" customHeight="1">
      <c r="A11" s="111" t="s">
        <v>235</v>
      </c>
      <c r="B11" s="119" t="s">
        <v>368</v>
      </c>
      <c r="C11" s="112" t="s">
        <v>38</v>
      </c>
      <c r="D11" s="112" t="s">
        <v>39</v>
      </c>
      <c r="E11" s="111" t="s">
        <v>233</v>
      </c>
      <c r="F11" s="111">
        <v>120</v>
      </c>
      <c r="G11" s="113">
        <v>2276.3000000000002</v>
      </c>
      <c r="H11" s="128">
        <v>2273.6</v>
      </c>
    </row>
    <row r="12" spans="1:8" ht="60" customHeight="1">
      <c r="A12" s="114" t="s">
        <v>236</v>
      </c>
      <c r="B12" s="119" t="s">
        <v>368</v>
      </c>
      <c r="C12" s="112" t="s">
        <v>38</v>
      </c>
      <c r="D12" s="112" t="s">
        <v>39</v>
      </c>
      <c r="E12" s="111" t="s">
        <v>237</v>
      </c>
      <c r="F12" s="111"/>
      <c r="G12" s="113">
        <f>G13</f>
        <v>22.5</v>
      </c>
      <c r="H12" s="113">
        <f>H13</f>
        <v>22.5</v>
      </c>
    </row>
    <row r="13" spans="1:8" ht="60" customHeight="1">
      <c r="A13" s="111" t="s">
        <v>234</v>
      </c>
      <c r="B13" s="119" t="s">
        <v>368</v>
      </c>
      <c r="C13" s="112" t="s">
        <v>38</v>
      </c>
      <c r="D13" s="112" t="s">
        <v>39</v>
      </c>
      <c r="E13" s="111" t="s">
        <v>237</v>
      </c>
      <c r="F13" s="111">
        <v>100</v>
      </c>
      <c r="G13" s="113">
        <f>G14</f>
        <v>22.5</v>
      </c>
      <c r="H13" s="113">
        <f>H14</f>
        <v>22.5</v>
      </c>
    </row>
    <row r="14" spans="1:8" ht="60" customHeight="1">
      <c r="A14" s="111" t="s">
        <v>235</v>
      </c>
      <c r="B14" s="119" t="s">
        <v>368</v>
      </c>
      <c r="C14" s="112" t="s">
        <v>38</v>
      </c>
      <c r="D14" s="112" t="s">
        <v>39</v>
      </c>
      <c r="E14" s="111" t="s">
        <v>237</v>
      </c>
      <c r="F14" s="111">
        <v>120</v>
      </c>
      <c r="G14" s="113">
        <v>22.5</v>
      </c>
      <c r="H14" s="128">
        <v>22.5</v>
      </c>
    </row>
    <row r="15" spans="1:8" ht="60" customHeight="1">
      <c r="A15" s="129" t="s">
        <v>238</v>
      </c>
      <c r="B15" s="119" t="s">
        <v>368</v>
      </c>
      <c r="C15" s="112" t="s">
        <v>38</v>
      </c>
      <c r="D15" s="112" t="s">
        <v>39</v>
      </c>
      <c r="E15" s="129" t="s">
        <v>239</v>
      </c>
      <c r="F15" s="111"/>
      <c r="G15" s="113">
        <f>G16</f>
        <v>36.9</v>
      </c>
      <c r="H15" s="113">
        <f>H16</f>
        <v>36.9</v>
      </c>
    </row>
    <row r="16" spans="1:8" ht="60" customHeight="1">
      <c r="A16" s="111" t="s">
        <v>234</v>
      </c>
      <c r="B16" s="119" t="s">
        <v>368</v>
      </c>
      <c r="C16" s="112" t="s">
        <v>38</v>
      </c>
      <c r="D16" s="112" t="s">
        <v>39</v>
      </c>
      <c r="E16" s="129" t="s">
        <v>239</v>
      </c>
      <c r="F16" s="111">
        <v>100</v>
      </c>
      <c r="G16" s="113">
        <f>G17</f>
        <v>36.9</v>
      </c>
      <c r="H16" s="113">
        <f>H17</f>
        <v>36.9</v>
      </c>
    </row>
    <row r="17" spans="1:8" ht="60" customHeight="1">
      <c r="A17" s="111" t="s">
        <v>235</v>
      </c>
      <c r="B17" s="119" t="s">
        <v>368</v>
      </c>
      <c r="C17" s="112" t="s">
        <v>38</v>
      </c>
      <c r="D17" s="112" t="s">
        <v>39</v>
      </c>
      <c r="E17" s="129" t="s">
        <v>239</v>
      </c>
      <c r="F17" s="111">
        <v>120</v>
      </c>
      <c r="G17" s="113">
        <v>36.9</v>
      </c>
      <c r="H17" s="128">
        <v>36.9</v>
      </c>
    </row>
    <row r="18" spans="1:8" ht="60" customHeight="1">
      <c r="A18" s="109" t="s">
        <v>41</v>
      </c>
      <c r="B18" s="121" t="s">
        <v>368</v>
      </c>
      <c r="C18" s="109" t="s">
        <v>38</v>
      </c>
      <c r="D18" s="109" t="s">
        <v>42</v>
      </c>
      <c r="E18" s="109"/>
      <c r="F18" s="109"/>
      <c r="G18" s="110">
        <f>G19</f>
        <v>19615.8</v>
      </c>
      <c r="H18" s="110">
        <f>H19</f>
        <v>19535.3</v>
      </c>
    </row>
    <row r="19" spans="1:8" ht="60" customHeight="1">
      <c r="A19" s="111" t="s">
        <v>230</v>
      </c>
      <c r="B19" s="119" t="s">
        <v>368</v>
      </c>
      <c r="C19" s="112" t="s">
        <v>38</v>
      </c>
      <c r="D19" s="112" t="s">
        <v>42</v>
      </c>
      <c r="E19" s="111" t="s">
        <v>231</v>
      </c>
      <c r="F19" s="115"/>
      <c r="G19" s="113">
        <f>G20+G23+G26</f>
        <v>19615.8</v>
      </c>
      <c r="H19" s="113">
        <f>H20+H23+H26</f>
        <v>19535.3</v>
      </c>
    </row>
    <row r="20" spans="1:8" ht="36" customHeight="1">
      <c r="A20" s="111" t="s">
        <v>240</v>
      </c>
      <c r="B20" s="119" t="s">
        <v>368</v>
      </c>
      <c r="C20" s="112" t="s">
        <v>38</v>
      </c>
      <c r="D20" s="112" t="s">
        <v>42</v>
      </c>
      <c r="E20" s="111" t="s">
        <v>241</v>
      </c>
      <c r="F20" s="111"/>
      <c r="G20" s="113">
        <f>G21+G29</f>
        <v>17511.099999999999</v>
      </c>
      <c r="H20" s="113">
        <f>H21+H29</f>
        <v>17430.599999999999</v>
      </c>
    </row>
    <row r="21" spans="1:8" ht="60" customHeight="1">
      <c r="A21" s="111" t="s">
        <v>242</v>
      </c>
      <c r="B21" s="119" t="s">
        <v>368</v>
      </c>
      <c r="C21" s="112" t="s">
        <v>38</v>
      </c>
      <c r="D21" s="112" t="s">
        <v>42</v>
      </c>
      <c r="E21" s="111" t="s">
        <v>241</v>
      </c>
      <c r="F21" s="111">
        <v>100</v>
      </c>
      <c r="G21" s="113">
        <f>G22</f>
        <v>15784</v>
      </c>
      <c r="H21" s="113">
        <f>H22</f>
        <v>15773.4</v>
      </c>
    </row>
    <row r="22" spans="1:8" ht="34.5" customHeight="1">
      <c r="A22" s="111" t="s">
        <v>235</v>
      </c>
      <c r="B22" s="119" t="s">
        <v>368</v>
      </c>
      <c r="C22" s="112" t="s">
        <v>38</v>
      </c>
      <c r="D22" s="112" t="s">
        <v>42</v>
      </c>
      <c r="E22" s="111" t="s">
        <v>241</v>
      </c>
      <c r="F22" s="111">
        <v>120</v>
      </c>
      <c r="G22" s="113">
        <v>15784</v>
      </c>
      <c r="H22" s="128">
        <v>15773.4</v>
      </c>
    </row>
    <row r="23" spans="1:8" ht="60" customHeight="1">
      <c r="A23" s="114" t="s">
        <v>236</v>
      </c>
      <c r="B23" s="119" t="s">
        <v>368</v>
      </c>
      <c r="C23" s="112" t="s">
        <v>38</v>
      </c>
      <c r="D23" s="112" t="s">
        <v>42</v>
      </c>
      <c r="E23" s="111" t="s">
        <v>237</v>
      </c>
      <c r="F23" s="111"/>
      <c r="G23" s="113">
        <f>G24</f>
        <v>534.70000000000005</v>
      </c>
      <c r="H23" s="113">
        <f>H24</f>
        <v>534.70000000000005</v>
      </c>
    </row>
    <row r="24" spans="1:8" ht="60" customHeight="1">
      <c r="A24" s="111" t="s">
        <v>234</v>
      </c>
      <c r="B24" s="119" t="s">
        <v>368</v>
      </c>
      <c r="C24" s="112" t="s">
        <v>38</v>
      </c>
      <c r="D24" s="112" t="s">
        <v>42</v>
      </c>
      <c r="E24" s="111" t="s">
        <v>237</v>
      </c>
      <c r="F24" s="111">
        <v>100</v>
      </c>
      <c r="G24" s="113">
        <f>G25</f>
        <v>534.70000000000005</v>
      </c>
      <c r="H24" s="113">
        <f>H25</f>
        <v>534.70000000000005</v>
      </c>
    </row>
    <row r="25" spans="1:8" ht="60" customHeight="1">
      <c r="A25" s="111" t="s">
        <v>235</v>
      </c>
      <c r="B25" s="119" t="s">
        <v>368</v>
      </c>
      <c r="C25" s="112" t="s">
        <v>38</v>
      </c>
      <c r="D25" s="112" t="s">
        <v>42</v>
      </c>
      <c r="E25" s="111" t="s">
        <v>237</v>
      </c>
      <c r="F25" s="111">
        <v>120</v>
      </c>
      <c r="G25" s="113">
        <v>534.70000000000005</v>
      </c>
      <c r="H25" s="113">
        <v>534.70000000000005</v>
      </c>
    </row>
    <row r="26" spans="1:8" ht="60" customHeight="1">
      <c r="A26" s="114" t="s">
        <v>243</v>
      </c>
      <c r="B26" s="119" t="s">
        <v>368</v>
      </c>
      <c r="C26" s="112" t="s">
        <v>38</v>
      </c>
      <c r="D26" s="112" t="s">
        <v>42</v>
      </c>
      <c r="E26" s="114" t="s">
        <v>244</v>
      </c>
      <c r="F26" s="115"/>
      <c r="G26" s="113">
        <f>G27</f>
        <v>1570</v>
      </c>
      <c r="H26" s="113">
        <f>H27</f>
        <v>1570</v>
      </c>
    </row>
    <row r="27" spans="1:8" ht="60" customHeight="1">
      <c r="A27" s="111" t="s">
        <v>234</v>
      </c>
      <c r="B27" s="119" t="s">
        <v>368</v>
      </c>
      <c r="C27" s="112" t="s">
        <v>38</v>
      </c>
      <c r="D27" s="112" t="s">
        <v>42</v>
      </c>
      <c r="E27" s="114" t="s">
        <v>244</v>
      </c>
      <c r="F27" s="111">
        <v>100</v>
      </c>
      <c r="G27" s="113">
        <f>G28</f>
        <v>1570</v>
      </c>
      <c r="H27" s="113">
        <f>H28</f>
        <v>1570</v>
      </c>
    </row>
    <row r="28" spans="1:8" ht="60" customHeight="1">
      <c r="A28" s="111" t="s">
        <v>235</v>
      </c>
      <c r="B28" s="119" t="s">
        <v>368</v>
      </c>
      <c r="C28" s="112" t="s">
        <v>38</v>
      </c>
      <c r="D28" s="112" t="s">
        <v>42</v>
      </c>
      <c r="E28" s="114" t="s">
        <v>244</v>
      </c>
      <c r="F28" s="111">
        <v>120</v>
      </c>
      <c r="G28" s="113">
        <v>1570</v>
      </c>
      <c r="H28" s="128">
        <v>1570</v>
      </c>
    </row>
    <row r="29" spans="1:8" ht="60" customHeight="1">
      <c r="A29" s="111" t="s">
        <v>245</v>
      </c>
      <c r="B29" s="119" t="s">
        <v>368</v>
      </c>
      <c r="C29" s="112" t="s">
        <v>38</v>
      </c>
      <c r="D29" s="112" t="s">
        <v>42</v>
      </c>
      <c r="E29" s="111" t="s">
        <v>241</v>
      </c>
      <c r="F29" s="111">
        <v>200</v>
      </c>
      <c r="G29" s="113">
        <f>G30</f>
        <v>1727.1</v>
      </c>
      <c r="H29" s="113">
        <f>H30</f>
        <v>1657.2</v>
      </c>
    </row>
    <row r="30" spans="1:8" ht="60" customHeight="1">
      <c r="A30" s="111" t="s">
        <v>246</v>
      </c>
      <c r="B30" s="119" t="s">
        <v>368</v>
      </c>
      <c r="C30" s="112" t="s">
        <v>38</v>
      </c>
      <c r="D30" s="112" t="s">
        <v>42</v>
      </c>
      <c r="E30" s="111" t="s">
        <v>241</v>
      </c>
      <c r="F30" s="111">
        <v>240</v>
      </c>
      <c r="G30" s="113">
        <v>1727.1</v>
      </c>
      <c r="H30" s="128">
        <v>1657.2</v>
      </c>
    </row>
    <row r="31" spans="1:8" ht="97.5" customHeight="1">
      <c r="A31" s="109" t="s">
        <v>87</v>
      </c>
      <c r="B31" s="121" t="s">
        <v>368</v>
      </c>
      <c r="C31" s="109" t="s">
        <v>38</v>
      </c>
      <c r="D31" s="109" t="s">
        <v>88</v>
      </c>
      <c r="E31" s="109"/>
      <c r="F31" s="109"/>
      <c r="G31" s="110">
        <f>G32</f>
        <v>20</v>
      </c>
      <c r="H31" s="110">
        <f>H32</f>
        <v>20</v>
      </c>
    </row>
    <row r="32" spans="1:8" ht="36" customHeight="1">
      <c r="A32" s="112" t="s">
        <v>247</v>
      </c>
      <c r="B32" s="119" t="s">
        <v>368</v>
      </c>
      <c r="C32" s="112" t="s">
        <v>38</v>
      </c>
      <c r="D32" s="112" t="s">
        <v>88</v>
      </c>
      <c r="E32" s="112" t="s">
        <v>248</v>
      </c>
      <c r="F32" s="109"/>
      <c r="G32" s="113">
        <f>G33</f>
        <v>20</v>
      </c>
      <c r="H32" s="113">
        <f>H33</f>
        <v>20</v>
      </c>
    </row>
    <row r="33" spans="1:8" ht="60" customHeight="1">
      <c r="A33" s="111" t="s">
        <v>249</v>
      </c>
      <c r="B33" s="119" t="s">
        <v>368</v>
      </c>
      <c r="C33" s="112" t="s">
        <v>38</v>
      </c>
      <c r="D33" s="112" t="s">
        <v>88</v>
      </c>
      <c r="E33" s="111" t="s">
        <v>250</v>
      </c>
      <c r="F33" s="111"/>
      <c r="G33" s="113">
        <f>G34</f>
        <v>20</v>
      </c>
      <c r="H33" s="113">
        <f>H34</f>
        <v>20</v>
      </c>
    </row>
    <row r="34" spans="1:8" ht="33.75" customHeight="1">
      <c r="A34" s="111" t="s">
        <v>251</v>
      </c>
      <c r="B34" s="119" t="s">
        <v>368</v>
      </c>
      <c r="C34" s="112" t="s">
        <v>38</v>
      </c>
      <c r="D34" s="112" t="s">
        <v>88</v>
      </c>
      <c r="E34" s="111" t="s">
        <v>250</v>
      </c>
      <c r="F34" s="111">
        <v>500</v>
      </c>
      <c r="G34" s="113">
        <f>G35</f>
        <v>20</v>
      </c>
      <c r="H34" s="113">
        <f>H35</f>
        <v>20</v>
      </c>
    </row>
    <row r="35" spans="1:8" ht="60" customHeight="1">
      <c r="A35" s="111" t="s">
        <v>19</v>
      </c>
      <c r="B35" s="119" t="s">
        <v>368</v>
      </c>
      <c r="C35" s="112" t="s">
        <v>38</v>
      </c>
      <c r="D35" s="112" t="s">
        <v>88</v>
      </c>
      <c r="E35" s="111" t="s">
        <v>250</v>
      </c>
      <c r="F35" s="111">
        <v>540</v>
      </c>
      <c r="G35" s="113">
        <v>20</v>
      </c>
      <c r="H35" s="128">
        <v>20</v>
      </c>
    </row>
    <row r="36" spans="1:8" ht="24.75" customHeight="1">
      <c r="A36" s="109" t="s">
        <v>160</v>
      </c>
      <c r="B36" s="121" t="s">
        <v>368</v>
      </c>
      <c r="C36" s="109" t="s">
        <v>38</v>
      </c>
      <c r="D36" s="109" t="s">
        <v>44</v>
      </c>
      <c r="E36" s="109"/>
      <c r="F36" s="109"/>
      <c r="G36" s="110">
        <f>G37</f>
        <v>0</v>
      </c>
      <c r="H36" s="110">
        <f>H37</f>
        <v>0</v>
      </c>
    </row>
    <row r="37" spans="1:8" ht="31.5" customHeight="1">
      <c r="A37" s="112" t="s">
        <v>247</v>
      </c>
      <c r="B37" s="119" t="s">
        <v>368</v>
      </c>
      <c r="C37" s="116" t="s">
        <v>38</v>
      </c>
      <c r="D37" s="116" t="s">
        <v>44</v>
      </c>
      <c r="E37" s="116" t="s">
        <v>248</v>
      </c>
      <c r="F37" s="109"/>
      <c r="G37" s="110">
        <f>G38</f>
        <v>0</v>
      </c>
      <c r="H37" s="110">
        <f>H38</f>
        <v>0</v>
      </c>
    </row>
    <row r="38" spans="1:8" ht="18.75" customHeight="1">
      <c r="A38" s="116" t="s">
        <v>252</v>
      </c>
      <c r="B38" s="119" t="s">
        <v>368</v>
      </c>
      <c r="C38" s="112" t="s">
        <v>38</v>
      </c>
      <c r="D38" s="112" t="s">
        <v>44</v>
      </c>
      <c r="E38" s="112" t="s">
        <v>253</v>
      </c>
      <c r="F38" s="112"/>
      <c r="G38" s="113">
        <f>G39</f>
        <v>0</v>
      </c>
      <c r="H38" s="113">
        <f>H39</f>
        <v>0</v>
      </c>
    </row>
    <row r="39" spans="1:8" ht="19.5" customHeight="1">
      <c r="A39" s="112" t="s">
        <v>254</v>
      </c>
      <c r="B39" s="119" t="s">
        <v>368</v>
      </c>
      <c r="C39" s="112" t="s">
        <v>38</v>
      </c>
      <c r="D39" s="112" t="s">
        <v>44</v>
      </c>
      <c r="E39" s="112" t="s">
        <v>253</v>
      </c>
      <c r="F39" s="112" t="s">
        <v>255</v>
      </c>
      <c r="G39" s="113">
        <f>G40</f>
        <v>0</v>
      </c>
      <c r="H39" s="113">
        <f>H40</f>
        <v>0</v>
      </c>
    </row>
    <row r="40" spans="1:8" ht="26.25" customHeight="1">
      <c r="A40" s="112" t="s">
        <v>256</v>
      </c>
      <c r="B40" s="119" t="s">
        <v>368</v>
      </c>
      <c r="C40" s="112" t="s">
        <v>38</v>
      </c>
      <c r="D40" s="112" t="s">
        <v>44</v>
      </c>
      <c r="E40" s="112" t="s">
        <v>253</v>
      </c>
      <c r="F40" s="112" t="s">
        <v>257</v>
      </c>
      <c r="G40" s="113">
        <v>0</v>
      </c>
      <c r="H40" s="128">
        <v>0</v>
      </c>
    </row>
    <row r="41" spans="1:8" ht="30.75" customHeight="1">
      <c r="A41" s="109" t="s">
        <v>45</v>
      </c>
      <c r="B41" s="121" t="s">
        <v>368</v>
      </c>
      <c r="C41" s="109" t="s">
        <v>38</v>
      </c>
      <c r="D41" s="109" t="s">
        <v>46</v>
      </c>
      <c r="E41" s="109"/>
      <c r="F41" s="109"/>
      <c r="G41" s="110">
        <f>G42+G49+G68+G64</f>
        <v>4274.8</v>
      </c>
      <c r="H41" s="110">
        <f>H42+H49+H68+H64</f>
        <v>4103.3</v>
      </c>
    </row>
    <row r="42" spans="1:8" ht="60" customHeight="1">
      <c r="A42" s="111" t="s">
        <v>230</v>
      </c>
      <c r="B42" s="119" t="s">
        <v>368</v>
      </c>
      <c r="C42" s="112" t="s">
        <v>38</v>
      </c>
      <c r="D42" s="112" t="s">
        <v>46</v>
      </c>
      <c r="E42" s="111" t="s">
        <v>231</v>
      </c>
      <c r="F42" s="111"/>
      <c r="G42" s="113">
        <f>G43+G46</f>
        <v>883.3</v>
      </c>
      <c r="H42" s="113">
        <f>H43+H46</f>
        <v>849.59999999999991</v>
      </c>
    </row>
    <row r="43" spans="1:8" ht="60" customHeight="1">
      <c r="A43" s="111" t="s">
        <v>258</v>
      </c>
      <c r="B43" s="119" t="s">
        <v>368</v>
      </c>
      <c r="C43" s="112" t="s">
        <v>38</v>
      </c>
      <c r="D43" s="112" t="s">
        <v>46</v>
      </c>
      <c r="E43" s="111" t="s">
        <v>259</v>
      </c>
      <c r="F43" s="111"/>
      <c r="G43" s="113">
        <f>G44</f>
        <v>315.2</v>
      </c>
      <c r="H43" s="113">
        <f>H44</f>
        <v>315.2</v>
      </c>
    </row>
    <row r="44" spans="1:8" ht="37.5" customHeight="1">
      <c r="A44" s="111" t="s">
        <v>245</v>
      </c>
      <c r="B44" s="119" t="s">
        <v>368</v>
      </c>
      <c r="C44" s="112" t="s">
        <v>38</v>
      </c>
      <c r="D44" s="112" t="s">
        <v>46</v>
      </c>
      <c r="E44" s="111" t="s">
        <v>259</v>
      </c>
      <c r="F44" s="111">
        <v>200</v>
      </c>
      <c r="G44" s="113">
        <f>G45</f>
        <v>315.2</v>
      </c>
      <c r="H44" s="113">
        <f>H45</f>
        <v>315.2</v>
      </c>
    </row>
    <row r="45" spans="1:8" ht="46.5" customHeight="1">
      <c r="A45" s="111" t="s">
        <v>246</v>
      </c>
      <c r="B45" s="119" t="s">
        <v>368</v>
      </c>
      <c r="C45" s="112" t="s">
        <v>38</v>
      </c>
      <c r="D45" s="112" t="s">
        <v>46</v>
      </c>
      <c r="E45" s="111" t="s">
        <v>259</v>
      </c>
      <c r="F45" s="111">
        <v>240</v>
      </c>
      <c r="G45" s="113">
        <v>315.2</v>
      </c>
      <c r="H45" s="128">
        <v>315.2</v>
      </c>
    </row>
    <row r="46" spans="1:8" ht="41.25" customHeight="1">
      <c r="A46" s="111" t="s">
        <v>240</v>
      </c>
      <c r="B46" s="119" t="s">
        <v>368</v>
      </c>
      <c r="C46" s="112" t="s">
        <v>38</v>
      </c>
      <c r="D46" s="112" t="s">
        <v>46</v>
      </c>
      <c r="E46" s="111" t="s">
        <v>241</v>
      </c>
      <c r="F46" s="111"/>
      <c r="G46" s="113">
        <f>G47</f>
        <v>568.1</v>
      </c>
      <c r="H46" s="113">
        <f>H47</f>
        <v>534.4</v>
      </c>
    </row>
    <row r="47" spans="1:8" ht="41.25" customHeight="1">
      <c r="A47" s="111" t="s">
        <v>245</v>
      </c>
      <c r="B47" s="119" t="s">
        <v>368</v>
      </c>
      <c r="C47" s="112" t="s">
        <v>38</v>
      </c>
      <c r="D47" s="112" t="s">
        <v>46</v>
      </c>
      <c r="E47" s="111" t="s">
        <v>241</v>
      </c>
      <c r="F47" s="111">
        <v>200</v>
      </c>
      <c r="G47" s="113">
        <f>G48</f>
        <v>568.1</v>
      </c>
      <c r="H47" s="113">
        <f>H48</f>
        <v>534.4</v>
      </c>
    </row>
    <row r="48" spans="1:8" ht="60" customHeight="1">
      <c r="A48" s="111" t="s">
        <v>246</v>
      </c>
      <c r="B48" s="119" t="s">
        <v>368</v>
      </c>
      <c r="C48" s="112" t="s">
        <v>38</v>
      </c>
      <c r="D48" s="112" t="s">
        <v>46</v>
      </c>
      <c r="E48" s="111" t="s">
        <v>241</v>
      </c>
      <c r="F48" s="111">
        <v>240</v>
      </c>
      <c r="G48" s="113">
        <v>568.1</v>
      </c>
      <c r="H48" s="128">
        <v>534.4</v>
      </c>
    </row>
    <row r="49" spans="1:8" ht="60" customHeight="1">
      <c r="A49" s="111" t="s">
        <v>260</v>
      </c>
      <c r="B49" s="119" t="s">
        <v>368</v>
      </c>
      <c r="C49" s="112" t="s">
        <v>38</v>
      </c>
      <c r="D49" s="112" t="s">
        <v>46</v>
      </c>
      <c r="E49" s="111" t="s">
        <v>261</v>
      </c>
      <c r="F49" s="115"/>
      <c r="G49" s="113">
        <f>G50+G60+G53+G56</f>
        <v>2727.5</v>
      </c>
      <c r="H49" s="113">
        <f>H50+H60+H53+H56</f>
        <v>2598.4000000000005</v>
      </c>
    </row>
    <row r="50" spans="1:8" ht="60" customHeight="1">
      <c r="A50" s="111" t="s">
        <v>262</v>
      </c>
      <c r="B50" s="119" t="s">
        <v>368</v>
      </c>
      <c r="C50" s="112" t="s">
        <v>38</v>
      </c>
      <c r="D50" s="112" t="s">
        <v>46</v>
      </c>
      <c r="E50" s="111" t="s">
        <v>263</v>
      </c>
      <c r="F50" s="111"/>
      <c r="G50" s="113">
        <f>G51</f>
        <v>2336.4</v>
      </c>
      <c r="H50" s="113">
        <f>H51</f>
        <v>2242.3000000000002</v>
      </c>
    </row>
    <row r="51" spans="1:8" ht="38.25" customHeight="1">
      <c r="A51" s="111" t="s">
        <v>245</v>
      </c>
      <c r="B51" s="119" t="s">
        <v>368</v>
      </c>
      <c r="C51" s="112" t="s">
        <v>38</v>
      </c>
      <c r="D51" s="112" t="s">
        <v>46</v>
      </c>
      <c r="E51" s="117" t="s">
        <v>263</v>
      </c>
      <c r="F51" s="111">
        <v>200</v>
      </c>
      <c r="G51" s="113">
        <f>G52</f>
        <v>2336.4</v>
      </c>
      <c r="H51" s="113">
        <f>H52</f>
        <v>2242.3000000000002</v>
      </c>
    </row>
    <row r="52" spans="1:8" ht="60" customHeight="1">
      <c r="A52" s="111" t="s">
        <v>246</v>
      </c>
      <c r="B52" s="119" t="s">
        <v>368</v>
      </c>
      <c r="C52" s="112" t="s">
        <v>38</v>
      </c>
      <c r="D52" s="112" t="s">
        <v>46</v>
      </c>
      <c r="E52" s="117" t="s">
        <v>263</v>
      </c>
      <c r="F52" s="111">
        <v>240</v>
      </c>
      <c r="G52" s="113">
        <v>2336.4</v>
      </c>
      <c r="H52" s="128">
        <v>2242.3000000000002</v>
      </c>
    </row>
    <row r="53" spans="1:8" ht="60" customHeight="1">
      <c r="A53" s="111" t="s">
        <v>264</v>
      </c>
      <c r="B53" s="119" t="s">
        <v>368</v>
      </c>
      <c r="C53" s="112" t="s">
        <v>38</v>
      </c>
      <c r="D53" s="112" t="s">
        <v>46</v>
      </c>
      <c r="E53" s="117" t="s">
        <v>265</v>
      </c>
      <c r="F53" s="111"/>
      <c r="G53" s="113">
        <f>G54</f>
        <v>161.4</v>
      </c>
      <c r="H53" s="113">
        <f>H54</f>
        <v>161.4</v>
      </c>
    </row>
    <row r="54" spans="1:8" ht="37.5" customHeight="1">
      <c r="A54" s="111" t="s">
        <v>245</v>
      </c>
      <c r="B54" s="119" t="s">
        <v>368</v>
      </c>
      <c r="C54" s="112" t="s">
        <v>38</v>
      </c>
      <c r="D54" s="112" t="s">
        <v>46</v>
      </c>
      <c r="E54" s="117" t="s">
        <v>265</v>
      </c>
      <c r="F54" s="111">
        <v>200</v>
      </c>
      <c r="G54" s="113">
        <f>G55</f>
        <v>161.4</v>
      </c>
      <c r="H54" s="113">
        <f>H55</f>
        <v>161.4</v>
      </c>
    </row>
    <row r="55" spans="1:8" ht="60" customHeight="1">
      <c r="A55" s="111" t="s">
        <v>246</v>
      </c>
      <c r="B55" s="119" t="s">
        <v>368</v>
      </c>
      <c r="C55" s="112" t="s">
        <v>38</v>
      </c>
      <c r="D55" s="112" t="s">
        <v>46</v>
      </c>
      <c r="E55" s="117" t="s">
        <v>265</v>
      </c>
      <c r="F55" s="111">
        <v>240</v>
      </c>
      <c r="G55" s="113">
        <v>161.4</v>
      </c>
      <c r="H55" s="128">
        <v>161.4</v>
      </c>
    </row>
    <row r="56" spans="1:8" ht="60" customHeight="1">
      <c r="A56" s="111" t="s">
        <v>266</v>
      </c>
      <c r="B56" s="119" t="s">
        <v>368</v>
      </c>
      <c r="C56" s="112" t="s">
        <v>38</v>
      </c>
      <c r="D56" s="112" t="s">
        <v>46</v>
      </c>
      <c r="E56" s="117" t="s">
        <v>267</v>
      </c>
      <c r="F56" s="111"/>
      <c r="G56" s="113">
        <f>G57</f>
        <v>114.5</v>
      </c>
      <c r="H56" s="113">
        <f>H57</f>
        <v>104.4</v>
      </c>
    </row>
    <row r="57" spans="1:8" ht="60" customHeight="1">
      <c r="A57" s="111" t="s">
        <v>268</v>
      </c>
      <c r="B57" s="119" t="s">
        <v>368</v>
      </c>
      <c r="C57" s="112" t="s">
        <v>38</v>
      </c>
      <c r="D57" s="112" t="s">
        <v>46</v>
      </c>
      <c r="E57" s="117" t="s">
        <v>269</v>
      </c>
      <c r="F57" s="111"/>
      <c r="G57" s="113">
        <f>G58</f>
        <v>114.5</v>
      </c>
      <c r="H57" s="113">
        <f>H58</f>
        <v>104.4</v>
      </c>
    </row>
    <row r="58" spans="1:8" ht="60" customHeight="1">
      <c r="A58" s="111" t="s">
        <v>245</v>
      </c>
      <c r="B58" s="119" t="s">
        <v>368</v>
      </c>
      <c r="C58" s="112" t="s">
        <v>38</v>
      </c>
      <c r="D58" s="112" t="s">
        <v>46</v>
      </c>
      <c r="E58" s="117" t="s">
        <v>269</v>
      </c>
      <c r="F58" s="111">
        <v>200</v>
      </c>
      <c r="G58" s="113">
        <f>G59</f>
        <v>114.5</v>
      </c>
      <c r="H58" s="113">
        <f>H59</f>
        <v>104.4</v>
      </c>
    </row>
    <row r="59" spans="1:8" ht="60" customHeight="1">
      <c r="A59" s="111" t="s">
        <v>246</v>
      </c>
      <c r="B59" s="119" t="s">
        <v>368</v>
      </c>
      <c r="C59" s="112" t="s">
        <v>38</v>
      </c>
      <c r="D59" s="112" t="s">
        <v>46</v>
      </c>
      <c r="E59" s="117" t="s">
        <v>269</v>
      </c>
      <c r="F59" s="111">
        <v>240</v>
      </c>
      <c r="G59" s="113">
        <v>114.5</v>
      </c>
      <c r="H59" s="128">
        <v>104.4</v>
      </c>
    </row>
    <row r="60" spans="1:8" ht="32.25" customHeight="1">
      <c r="A60" s="111" t="s">
        <v>270</v>
      </c>
      <c r="B60" s="119" t="s">
        <v>368</v>
      </c>
      <c r="C60" s="112" t="s">
        <v>38</v>
      </c>
      <c r="D60" s="112" t="s">
        <v>46</v>
      </c>
      <c r="E60" s="117" t="s">
        <v>271</v>
      </c>
      <c r="F60" s="111"/>
      <c r="G60" s="113">
        <f>G61</f>
        <v>115.2</v>
      </c>
      <c r="H60" s="113">
        <f>H61</f>
        <v>90.3</v>
      </c>
    </row>
    <row r="61" spans="1:8" ht="60" customHeight="1">
      <c r="A61" s="111" t="s">
        <v>268</v>
      </c>
      <c r="B61" s="119" t="s">
        <v>368</v>
      </c>
      <c r="C61" s="112" t="s">
        <v>38</v>
      </c>
      <c r="D61" s="112" t="s">
        <v>46</v>
      </c>
      <c r="E61" s="117" t="s">
        <v>272</v>
      </c>
      <c r="F61" s="111"/>
      <c r="G61" s="113">
        <f>G62</f>
        <v>115.2</v>
      </c>
      <c r="H61" s="113">
        <f>H62</f>
        <v>90.3</v>
      </c>
    </row>
    <row r="62" spans="1:8" ht="39.75" customHeight="1">
      <c r="A62" s="111" t="s">
        <v>245</v>
      </c>
      <c r="B62" s="119" t="s">
        <v>368</v>
      </c>
      <c r="C62" s="112" t="s">
        <v>38</v>
      </c>
      <c r="D62" s="112" t="s">
        <v>46</v>
      </c>
      <c r="E62" s="117" t="s">
        <v>272</v>
      </c>
      <c r="F62" s="111">
        <v>200</v>
      </c>
      <c r="G62" s="113">
        <f>G63</f>
        <v>115.2</v>
      </c>
      <c r="H62" s="113">
        <f>H63</f>
        <v>90.3</v>
      </c>
    </row>
    <row r="63" spans="1:8" ht="60" customHeight="1">
      <c r="A63" s="111" t="s">
        <v>246</v>
      </c>
      <c r="B63" s="119" t="s">
        <v>368</v>
      </c>
      <c r="C63" s="112" t="s">
        <v>38</v>
      </c>
      <c r="D63" s="112" t="s">
        <v>46</v>
      </c>
      <c r="E63" s="117" t="s">
        <v>272</v>
      </c>
      <c r="F63" s="111">
        <v>240</v>
      </c>
      <c r="G63" s="113">
        <v>115.2</v>
      </c>
      <c r="H63" s="128">
        <v>90.3</v>
      </c>
    </row>
    <row r="64" spans="1:8" ht="60" customHeight="1">
      <c r="A64" s="114" t="s">
        <v>273</v>
      </c>
      <c r="B64" s="119" t="s">
        <v>368</v>
      </c>
      <c r="C64" s="112" t="s">
        <v>38</v>
      </c>
      <c r="D64" s="112" t="s">
        <v>46</v>
      </c>
      <c r="E64" s="114"/>
      <c r="F64" s="114"/>
      <c r="G64" s="113">
        <f>G65</f>
        <v>110</v>
      </c>
      <c r="H64" s="113">
        <f>H65</f>
        <v>110</v>
      </c>
    </row>
    <row r="65" spans="1:8" ht="60" customHeight="1">
      <c r="A65" s="114" t="s">
        <v>274</v>
      </c>
      <c r="B65" s="119" t="s">
        <v>368</v>
      </c>
      <c r="C65" s="112" t="s">
        <v>38</v>
      </c>
      <c r="D65" s="112" t="s">
        <v>46</v>
      </c>
      <c r="E65" s="114" t="s">
        <v>275</v>
      </c>
      <c r="F65" s="114"/>
      <c r="G65" s="113">
        <f>G66</f>
        <v>110</v>
      </c>
      <c r="H65" s="113">
        <f>H66</f>
        <v>110</v>
      </c>
    </row>
    <row r="66" spans="1:8" ht="60" customHeight="1">
      <c r="A66" s="114" t="s">
        <v>245</v>
      </c>
      <c r="B66" s="119" t="s">
        <v>368</v>
      </c>
      <c r="C66" s="112" t="s">
        <v>38</v>
      </c>
      <c r="D66" s="112" t="s">
        <v>46</v>
      </c>
      <c r="E66" s="114" t="s">
        <v>276</v>
      </c>
      <c r="F66" s="114">
        <v>200</v>
      </c>
      <c r="G66" s="113">
        <f>G67</f>
        <v>110</v>
      </c>
      <c r="H66" s="113">
        <f>H67</f>
        <v>110</v>
      </c>
    </row>
    <row r="67" spans="1:8" ht="60" customHeight="1">
      <c r="A67" s="114" t="s">
        <v>246</v>
      </c>
      <c r="B67" s="119" t="s">
        <v>368</v>
      </c>
      <c r="C67" s="112" t="s">
        <v>38</v>
      </c>
      <c r="D67" s="112" t="s">
        <v>46</v>
      </c>
      <c r="E67" s="114" t="s">
        <v>277</v>
      </c>
      <c r="F67" s="114">
        <v>240</v>
      </c>
      <c r="G67" s="113">
        <v>110</v>
      </c>
      <c r="H67" s="128">
        <v>110</v>
      </c>
    </row>
    <row r="68" spans="1:8" ht="23.25" customHeight="1">
      <c r="A68" s="112" t="s">
        <v>247</v>
      </c>
      <c r="B68" s="119" t="s">
        <v>368</v>
      </c>
      <c r="C68" s="116" t="s">
        <v>38</v>
      </c>
      <c r="D68" s="116" t="s">
        <v>46</v>
      </c>
      <c r="E68" s="116" t="s">
        <v>248</v>
      </c>
      <c r="F68" s="111"/>
      <c r="G68" s="113">
        <f>G69+G72</f>
        <v>554</v>
      </c>
      <c r="H68" s="113">
        <f>H69+H72</f>
        <v>545.29999999999995</v>
      </c>
    </row>
    <row r="69" spans="1:8" ht="36" customHeight="1">
      <c r="A69" s="111" t="s">
        <v>278</v>
      </c>
      <c r="B69" s="119" t="s">
        <v>368</v>
      </c>
      <c r="C69" s="112" t="s">
        <v>38</v>
      </c>
      <c r="D69" s="112" t="s">
        <v>46</v>
      </c>
      <c r="E69" s="111" t="s">
        <v>279</v>
      </c>
      <c r="F69" s="111"/>
      <c r="G69" s="113">
        <f>G70</f>
        <v>549</v>
      </c>
      <c r="H69" s="113">
        <f>H70</f>
        <v>540.29999999999995</v>
      </c>
    </row>
    <row r="70" spans="1:8" ht="34.5" customHeight="1">
      <c r="A70" s="111" t="s">
        <v>245</v>
      </c>
      <c r="B70" s="119" t="s">
        <v>368</v>
      </c>
      <c r="C70" s="112" t="s">
        <v>38</v>
      </c>
      <c r="D70" s="112" t="s">
        <v>46</v>
      </c>
      <c r="E70" s="111" t="s">
        <v>279</v>
      </c>
      <c r="F70" s="111">
        <v>200</v>
      </c>
      <c r="G70" s="113">
        <f>G71</f>
        <v>549</v>
      </c>
      <c r="H70" s="113">
        <f>H71</f>
        <v>540.29999999999995</v>
      </c>
    </row>
    <row r="71" spans="1:8" ht="48" customHeight="1">
      <c r="A71" s="111" t="s">
        <v>246</v>
      </c>
      <c r="B71" s="119" t="s">
        <v>368</v>
      </c>
      <c r="C71" s="112" t="s">
        <v>38</v>
      </c>
      <c r="D71" s="112" t="s">
        <v>46</v>
      </c>
      <c r="E71" s="111" t="s">
        <v>279</v>
      </c>
      <c r="F71" s="111">
        <v>240</v>
      </c>
      <c r="G71" s="113">
        <v>549</v>
      </c>
      <c r="H71" s="128">
        <v>540.29999999999995</v>
      </c>
    </row>
    <row r="72" spans="1:8" ht="28.5" customHeight="1">
      <c r="A72" s="112" t="s">
        <v>254</v>
      </c>
      <c r="B72" s="119" t="s">
        <v>368</v>
      </c>
      <c r="C72" s="112" t="s">
        <v>38</v>
      </c>
      <c r="D72" s="112" t="s">
        <v>46</v>
      </c>
      <c r="E72" s="111" t="s">
        <v>279</v>
      </c>
      <c r="F72" s="111">
        <v>800</v>
      </c>
      <c r="G72" s="113">
        <f>G73</f>
        <v>5</v>
      </c>
      <c r="H72" s="113">
        <f>H73</f>
        <v>5</v>
      </c>
    </row>
    <row r="73" spans="1:8" ht="24.75" customHeight="1">
      <c r="A73" s="111" t="s">
        <v>280</v>
      </c>
      <c r="B73" s="119" t="s">
        <v>368</v>
      </c>
      <c r="C73" s="112" t="s">
        <v>38</v>
      </c>
      <c r="D73" s="112" t="s">
        <v>46</v>
      </c>
      <c r="E73" s="111" t="s">
        <v>279</v>
      </c>
      <c r="F73" s="111">
        <v>830</v>
      </c>
      <c r="G73" s="113">
        <v>5</v>
      </c>
      <c r="H73" s="128">
        <v>5</v>
      </c>
    </row>
    <row r="74" spans="1:8" ht="21.75" customHeight="1">
      <c r="A74" s="109" t="s">
        <v>70</v>
      </c>
      <c r="B74" s="121" t="s">
        <v>368</v>
      </c>
      <c r="C74" s="109" t="s">
        <v>39</v>
      </c>
      <c r="D74" s="109" t="s">
        <v>229</v>
      </c>
      <c r="E74" s="109"/>
      <c r="F74" s="109"/>
      <c r="G74" s="110">
        <f>G75</f>
        <v>2205.6</v>
      </c>
      <c r="H74" s="110">
        <f>H75</f>
        <v>2203.6999999999998</v>
      </c>
    </row>
    <row r="75" spans="1:8" ht="32.25" customHeight="1">
      <c r="A75" s="109" t="s">
        <v>69</v>
      </c>
      <c r="B75" s="121" t="s">
        <v>368</v>
      </c>
      <c r="C75" s="109" t="s">
        <v>39</v>
      </c>
      <c r="D75" s="109" t="s">
        <v>40</v>
      </c>
      <c r="E75" s="109"/>
      <c r="F75" s="109"/>
      <c r="G75" s="110">
        <f>G76</f>
        <v>2205.6</v>
      </c>
      <c r="H75" s="110">
        <f>H76</f>
        <v>2203.6999999999998</v>
      </c>
    </row>
    <row r="76" spans="1:8" ht="60" customHeight="1">
      <c r="A76" s="111" t="s">
        <v>281</v>
      </c>
      <c r="B76" s="119" t="s">
        <v>368</v>
      </c>
      <c r="C76" s="112" t="s">
        <v>39</v>
      </c>
      <c r="D76" s="112" t="s">
        <v>40</v>
      </c>
      <c r="E76" s="111" t="s">
        <v>282</v>
      </c>
      <c r="F76" s="115"/>
      <c r="G76" s="113">
        <f>G77+G80</f>
        <v>2205.6</v>
      </c>
      <c r="H76" s="113">
        <f>H77+H80</f>
        <v>2203.6999999999998</v>
      </c>
    </row>
    <row r="77" spans="1:8" ht="60" customHeight="1">
      <c r="A77" s="111" t="s">
        <v>283</v>
      </c>
      <c r="B77" s="119" t="s">
        <v>368</v>
      </c>
      <c r="C77" s="112" t="s">
        <v>39</v>
      </c>
      <c r="D77" s="112" t="s">
        <v>40</v>
      </c>
      <c r="E77" s="111" t="s">
        <v>284</v>
      </c>
      <c r="F77" s="111"/>
      <c r="G77" s="113">
        <f>G78</f>
        <v>1443</v>
      </c>
      <c r="H77" s="113">
        <f>H78</f>
        <v>1443</v>
      </c>
    </row>
    <row r="78" spans="1:8" ht="60" customHeight="1">
      <c r="A78" s="111" t="s">
        <v>242</v>
      </c>
      <c r="B78" s="119" t="s">
        <v>368</v>
      </c>
      <c r="C78" s="112" t="s">
        <v>39</v>
      </c>
      <c r="D78" s="112" t="s">
        <v>40</v>
      </c>
      <c r="E78" s="111" t="s">
        <v>284</v>
      </c>
      <c r="F78" s="111">
        <v>100</v>
      </c>
      <c r="G78" s="113">
        <f>G79</f>
        <v>1443</v>
      </c>
      <c r="H78" s="113">
        <f>H79</f>
        <v>1443</v>
      </c>
    </row>
    <row r="79" spans="1:8" ht="49.5" customHeight="1">
      <c r="A79" s="111" t="s">
        <v>235</v>
      </c>
      <c r="B79" s="119" t="s">
        <v>368</v>
      </c>
      <c r="C79" s="112" t="s">
        <v>39</v>
      </c>
      <c r="D79" s="112" t="s">
        <v>40</v>
      </c>
      <c r="E79" s="111" t="s">
        <v>284</v>
      </c>
      <c r="F79" s="111">
        <v>120</v>
      </c>
      <c r="G79" s="113">
        <v>1443</v>
      </c>
      <c r="H79" s="128">
        <v>1443</v>
      </c>
    </row>
    <row r="80" spans="1:8" ht="33.75" customHeight="1">
      <c r="A80" s="111" t="s">
        <v>285</v>
      </c>
      <c r="B80" s="119" t="s">
        <v>368</v>
      </c>
      <c r="C80" s="112" t="s">
        <v>39</v>
      </c>
      <c r="D80" s="112" t="s">
        <v>40</v>
      </c>
      <c r="E80" s="111" t="s">
        <v>286</v>
      </c>
      <c r="F80" s="111"/>
      <c r="G80" s="113">
        <f>G81+G83</f>
        <v>762.6</v>
      </c>
      <c r="H80" s="113">
        <f>H81+H83</f>
        <v>760.69999999999993</v>
      </c>
    </row>
    <row r="81" spans="1:8" ht="60" customHeight="1">
      <c r="A81" s="111" t="s">
        <v>242</v>
      </c>
      <c r="B81" s="119" t="s">
        <v>368</v>
      </c>
      <c r="C81" s="112" t="s">
        <v>39</v>
      </c>
      <c r="D81" s="112" t="s">
        <v>40</v>
      </c>
      <c r="E81" s="111" t="s">
        <v>286</v>
      </c>
      <c r="F81" s="111">
        <v>100</v>
      </c>
      <c r="G81" s="113">
        <f>G82</f>
        <v>712.1</v>
      </c>
      <c r="H81" s="113">
        <f>H82</f>
        <v>711.8</v>
      </c>
    </row>
    <row r="82" spans="1:8" ht="60" customHeight="1">
      <c r="A82" s="111" t="s">
        <v>235</v>
      </c>
      <c r="B82" s="119" t="s">
        <v>368</v>
      </c>
      <c r="C82" s="112" t="s">
        <v>39</v>
      </c>
      <c r="D82" s="112" t="s">
        <v>40</v>
      </c>
      <c r="E82" s="111" t="s">
        <v>286</v>
      </c>
      <c r="F82" s="111">
        <v>120</v>
      </c>
      <c r="G82" s="113">
        <v>712.1</v>
      </c>
      <c r="H82" s="128">
        <v>711.8</v>
      </c>
    </row>
    <row r="83" spans="1:8" ht="60" customHeight="1">
      <c r="A83" s="111" t="s">
        <v>245</v>
      </c>
      <c r="B83" s="119" t="s">
        <v>368</v>
      </c>
      <c r="C83" s="112" t="s">
        <v>39</v>
      </c>
      <c r="D83" s="112" t="s">
        <v>40</v>
      </c>
      <c r="E83" s="111" t="s">
        <v>286</v>
      </c>
      <c r="F83" s="111">
        <v>200</v>
      </c>
      <c r="G83" s="113">
        <f>G84</f>
        <v>50.5</v>
      </c>
      <c r="H83" s="113">
        <f>H84</f>
        <v>48.9</v>
      </c>
    </row>
    <row r="84" spans="1:8" ht="60" customHeight="1">
      <c r="A84" s="111" t="s">
        <v>246</v>
      </c>
      <c r="B84" s="119" t="s">
        <v>368</v>
      </c>
      <c r="C84" s="112" t="s">
        <v>39</v>
      </c>
      <c r="D84" s="112" t="s">
        <v>40</v>
      </c>
      <c r="E84" s="111" t="s">
        <v>286</v>
      </c>
      <c r="F84" s="111">
        <v>240</v>
      </c>
      <c r="G84" s="113">
        <v>50.5</v>
      </c>
      <c r="H84" s="128">
        <v>48.9</v>
      </c>
    </row>
    <row r="85" spans="1:8" ht="60" customHeight="1">
      <c r="A85" s="109" t="s">
        <v>47</v>
      </c>
      <c r="B85" s="121" t="s">
        <v>368</v>
      </c>
      <c r="C85" s="109" t="s">
        <v>40</v>
      </c>
      <c r="D85" s="109" t="s">
        <v>229</v>
      </c>
      <c r="E85" s="109"/>
      <c r="F85" s="109"/>
      <c r="G85" s="110">
        <f>G86+G104</f>
        <v>963.15</v>
      </c>
      <c r="H85" s="110">
        <f>H86+H104</f>
        <v>963.2</v>
      </c>
    </row>
    <row r="86" spans="1:8" ht="60" customHeight="1">
      <c r="A86" s="118" t="s">
        <v>185</v>
      </c>
      <c r="B86" s="121" t="s">
        <v>368</v>
      </c>
      <c r="C86" s="109" t="s">
        <v>40</v>
      </c>
      <c r="D86" s="109" t="s">
        <v>53</v>
      </c>
      <c r="E86" s="109"/>
      <c r="F86" s="109"/>
      <c r="G86" s="110">
        <f>G87</f>
        <v>433.15</v>
      </c>
      <c r="H86" s="110">
        <f>H87</f>
        <v>433.2</v>
      </c>
    </row>
    <row r="87" spans="1:8" ht="60" customHeight="1">
      <c r="A87" s="112" t="s">
        <v>287</v>
      </c>
      <c r="B87" s="119" t="s">
        <v>368</v>
      </c>
      <c r="C87" s="112" t="s">
        <v>40</v>
      </c>
      <c r="D87" s="112" t="s">
        <v>53</v>
      </c>
      <c r="E87" s="112" t="s">
        <v>288</v>
      </c>
      <c r="F87" s="112"/>
      <c r="G87" s="113">
        <f>G88+G92+G100+G96</f>
        <v>433.15</v>
      </c>
      <c r="H87" s="113">
        <f>H88+H92+H100+H96</f>
        <v>433.2</v>
      </c>
    </row>
    <row r="88" spans="1:8" ht="60" customHeight="1">
      <c r="A88" s="111" t="s">
        <v>289</v>
      </c>
      <c r="B88" s="119" t="s">
        <v>368</v>
      </c>
      <c r="C88" s="112" t="s">
        <v>40</v>
      </c>
      <c r="D88" s="112" t="s">
        <v>53</v>
      </c>
      <c r="E88" s="111" t="s">
        <v>290</v>
      </c>
      <c r="F88" s="111"/>
      <c r="G88" s="113">
        <f>G89</f>
        <v>37.049999999999997</v>
      </c>
      <c r="H88" s="113">
        <f>H89</f>
        <v>37.1</v>
      </c>
    </row>
    <row r="89" spans="1:8" ht="60" customHeight="1">
      <c r="A89" s="111" t="s">
        <v>291</v>
      </c>
      <c r="B89" s="119" t="s">
        <v>368</v>
      </c>
      <c r="C89" s="112" t="s">
        <v>40</v>
      </c>
      <c r="D89" s="112" t="s">
        <v>53</v>
      </c>
      <c r="E89" s="119" t="s">
        <v>292</v>
      </c>
      <c r="F89" s="111"/>
      <c r="G89" s="113">
        <f>G90</f>
        <v>37.049999999999997</v>
      </c>
      <c r="H89" s="113">
        <f>H90</f>
        <v>37.1</v>
      </c>
    </row>
    <row r="90" spans="1:8" ht="60" customHeight="1">
      <c r="A90" s="111" t="s">
        <v>245</v>
      </c>
      <c r="B90" s="119" t="s">
        <v>368</v>
      </c>
      <c r="C90" s="112" t="s">
        <v>40</v>
      </c>
      <c r="D90" s="112" t="s">
        <v>53</v>
      </c>
      <c r="E90" s="119" t="s">
        <v>292</v>
      </c>
      <c r="F90" s="111">
        <v>200</v>
      </c>
      <c r="G90" s="113">
        <f>G91</f>
        <v>37.049999999999997</v>
      </c>
      <c r="H90" s="113">
        <f>H91</f>
        <v>37.1</v>
      </c>
    </row>
    <row r="91" spans="1:8" ht="60" customHeight="1">
      <c r="A91" s="111" t="s">
        <v>246</v>
      </c>
      <c r="B91" s="119" t="s">
        <v>368</v>
      </c>
      <c r="C91" s="112" t="s">
        <v>40</v>
      </c>
      <c r="D91" s="112" t="s">
        <v>53</v>
      </c>
      <c r="E91" s="119" t="s">
        <v>292</v>
      </c>
      <c r="F91" s="111">
        <v>240</v>
      </c>
      <c r="G91" s="113">
        <v>37.049999999999997</v>
      </c>
      <c r="H91" s="128">
        <v>37.1</v>
      </c>
    </row>
    <row r="92" spans="1:8" ht="60" customHeight="1">
      <c r="A92" s="112" t="s">
        <v>293</v>
      </c>
      <c r="B92" s="119" t="s">
        <v>368</v>
      </c>
      <c r="C92" s="112" t="s">
        <v>40</v>
      </c>
      <c r="D92" s="112" t="s">
        <v>53</v>
      </c>
      <c r="E92" s="111" t="s">
        <v>294</v>
      </c>
      <c r="F92" s="112"/>
      <c r="G92" s="113">
        <f>G93</f>
        <v>99.6</v>
      </c>
      <c r="H92" s="113">
        <f>H93</f>
        <v>99.6</v>
      </c>
    </row>
    <row r="93" spans="1:8" ht="33.75" customHeight="1">
      <c r="A93" s="112" t="s">
        <v>291</v>
      </c>
      <c r="B93" s="119" t="s">
        <v>368</v>
      </c>
      <c r="C93" s="112" t="s">
        <v>40</v>
      </c>
      <c r="D93" s="112" t="s">
        <v>53</v>
      </c>
      <c r="E93" s="119" t="s">
        <v>295</v>
      </c>
      <c r="F93" s="112"/>
      <c r="G93" s="113">
        <f>G94</f>
        <v>99.6</v>
      </c>
      <c r="H93" s="113">
        <f>H94</f>
        <v>99.6</v>
      </c>
    </row>
    <row r="94" spans="1:8" ht="36" customHeight="1">
      <c r="A94" s="111" t="s">
        <v>245</v>
      </c>
      <c r="B94" s="119" t="s">
        <v>368</v>
      </c>
      <c r="C94" s="112" t="s">
        <v>40</v>
      </c>
      <c r="D94" s="112" t="s">
        <v>53</v>
      </c>
      <c r="E94" s="119" t="s">
        <v>295</v>
      </c>
      <c r="F94" s="111">
        <v>200</v>
      </c>
      <c r="G94" s="113">
        <f>G95</f>
        <v>99.6</v>
      </c>
      <c r="H94" s="113">
        <f>H95</f>
        <v>99.6</v>
      </c>
    </row>
    <row r="95" spans="1:8" ht="60" customHeight="1">
      <c r="A95" s="111" t="s">
        <v>246</v>
      </c>
      <c r="B95" s="119" t="s">
        <v>368</v>
      </c>
      <c r="C95" s="112" t="s">
        <v>40</v>
      </c>
      <c r="D95" s="112" t="s">
        <v>53</v>
      </c>
      <c r="E95" s="119" t="s">
        <v>295</v>
      </c>
      <c r="F95" s="111">
        <v>240</v>
      </c>
      <c r="G95" s="113">
        <v>99.6</v>
      </c>
      <c r="H95" s="128">
        <v>99.6</v>
      </c>
    </row>
    <row r="96" spans="1:8" ht="40.5" customHeight="1">
      <c r="A96" s="111" t="s">
        <v>296</v>
      </c>
      <c r="B96" s="119" t="s">
        <v>368</v>
      </c>
      <c r="C96" s="112" t="s">
        <v>40</v>
      </c>
      <c r="D96" s="112" t="s">
        <v>53</v>
      </c>
      <c r="E96" s="111" t="s">
        <v>297</v>
      </c>
      <c r="F96" s="111"/>
      <c r="G96" s="113">
        <f>G97</f>
        <v>156.5</v>
      </c>
      <c r="H96" s="113">
        <f>H97</f>
        <v>156.5</v>
      </c>
    </row>
    <row r="97" spans="1:8" ht="34.5" customHeight="1">
      <c r="A97" s="111" t="s">
        <v>298</v>
      </c>
      <c r="B97" s="119" t="s">
        <v>368</v>
      </c>
      <c r="C97" s="112" t="s">
        <v>40</v>
      </c>
      <c r="D97" s="112" t="s">
        <v>53</v>
      </c>
      <c r="E97" s="111" t="s">
        <v>299</v>
      </c>
      <c r="F97" s="115"/>
      <c r="G97" s="113">
        <f>G98</f>
        <v>156.5</v>
      </c>
      <c r="H97" s="113">
        <f>H98</f>
        <v>156.5</v>
      </c>
    </row>
    <row r="98" spans="1:8" ht="60" customHeight="1">
      <c r="A98" s="111" t="s">
        <v>245</v>
      </c>
      <c r="B98" s="119" t="s">
        <v>368</v>
      </c>
      <c r="C98" s="112" t="s">
        <v>40</v>
      </c>
      <c r="D98" s="112" t="s">
        <v>53</v>
      </c>
      <c r="E98" s="111" t="s">
        <v>299</v>
      </c>
      <c r="F98" s="111">
        <v>200</v>
      </c>
      <c r="G98" s="113">
        <f>G99</f>
        <v>156.5</v>
      </c>
      <c r="H98" s="113">
        <f>H99</f>
        <v>156.5</v>
      </c>
    </row>
    <row r="99" spans="1:8" ht="60" customHeight="1">
      <c r="A99" s="111" t="s">
        <v>246</v>
      </c>
      <c r="B99" s="119" t="s">
        <v>368</v>
      </c>
      <c r="C99" s="112" t="s">
        <v>40</v>
      </c>
      <c r="D99" s="112" t="s">
        <v>53</v>
      </c>
      <c r="E99" s="111" t="s">
        <v>299</v>
      </c>
      <c r="F99" s="111">
        <v>240</v>
      </c>
      <c r="G99" s="113">
        <v>156.5</v>
      </c>
      <c r="H99" s="128">
        <v>156.5</v>
      </c>
    </row>
    <row r="100" spans="1:8" ht="36.75" customHeight="1">
      <c r="A100" s="111" t="s">
        <v>300</v>
      </c>
      <c r="B100" s="119" t="s">
        <v>368</v>
      </c>
      <c r="C100" s="112" t="s">
        <v>40</v>
      </c>
      <c r="D100" s="112" t="s">
        <v>53</v>
      </c>
      <c r="E100" s="111" t="s">
        <v>301</v>
      </c>
      <c r="F100" s="111"/>
      <c r="G100" s="113">
        <f>G101</f>
        <v>140</v>
      </c>
      <c r="H100" s="113">
        <f>H101</f>
        <v>140</v>
      </c>
    </row>
    <row r="101" spans="1:8" ht="30.75" customHeight="1">
      <c r="A101" s="111" t="s">
        <v>298</v>
      </c>
      <c r="B101" s="119" t="s">
        <v>368</v>
      </c>
      <c r="C101" s="112" t="s">
        <v>40</v>
      </c>
      <c r="D101" s="112" t="s">
        <v>53</v>
      </c>
      <c r="E101" s="111" t="s">
        <v>302</v>
      </c>
      <c r="F101" s="111"/>
      <c r="G101" s="113">
        <f>G102</f>
        <v>140</v>
      </c>
      <c r="H101" s="113">
        <f>H102</f>
        <v>140</v>
      </c>
    </row>
    <row r="102" spans="1:8" ht="60" customHeight="1">
      <c r="A102" s="123" t="s">
        <v>303</v>
      </c>
      <c r="B102" s="119" t="s">
        <v>368</v>
      </c>
      <c r="C102" s="112" t="s">
        <v>40</v>
      </c>
      <c r="D102" s="112" t="s">
        <v>53</v>
      </c>
      <c r="E102" s="111" t="s">
        <v>302</v>
      </c>
      <c r="F102" s="111">
        <v>600</v>
      </c>
      <c r="G102" s="113">
        <f>G103</f>
        <v>140</v>
      </c>
      <c r="H102" s="113">
        <f>H103</f>
        <v>140</v>
      </c>
    </row>
    <row r="103" spans="1:8" ht="60" customHeight="1">
      <c r="A103" s="111" t="s">
        <v>304</v>
      </c>
      <c r="B103" s="119" t="s">
        <v>368</v>
      </c>
      <c r="C103" s="112" t="s">
        <v>40</v>
      </c>
      <c r="D103" s="112" t="s">
        <v>53</v>
      </c>
      <c r="E103" s="111" t="s">
        <v>302</v>
      </c>
      <c r="F103" s="111">
        <v>630</v>
      </c>
      <c r="G103" s="113">
        <v>140</v>
      </c>
      <c r="H103" s="128">
        <v>140</v>
      </c>
    </row>
    <row r="104" spans="1:8" ht="60" customHeight="1">
      <c r="A104" s="109" t="s">
        <v>49</v>
      </c>
      <c r="B104" s="121" t="s">
        <v>368</v>
      </c>
      <c r="C104" s="109" t="s">
        <v>40</v>
      </c>
      <c r="D104" s="109" t="s">
        <v>50</v>
      </c>
      <c r="E104" s="109"/>
      <c r="F104" s="109"/>
      <c r="G104" s="110">
        <f>G105</f>
        <v>530</v>
      </c>
      <c r="H104" s="110">
        <f>H105</f>
        <v>530</v>
      </c>
    </row>
    <row r="105" spans="1:8" ht="60" customHeight="1">
      <c r="A105" s="111" t="s">
        <v>287</v>
      </c>
      <c r="B105" s="119" t="s">
        <v>368</v>
      </c>
      <c r="C105" s="112" t="s">
        <v>40</v>
      </c>
      <c r="D105" s="112" t="s">
        <v>50</v>
      </c>
      <c r="E105" s="112" t="s">
        <v>288</v>
      </c>
      <c r="F105" s="112"/>
      <c r="G105" s="113">
        <f>G106</f>
        <v>530</v>
      </c>
      <c r="H105" s="113">
        <f>H106</f>
        <v>530</v>
      </c>
    </row>
    <row r="106" spans="1:8" ht="37.5" customHeight="1">
      <c r="A106" s="116" t="s">
        <v>305</v>
      </c>
      <c r="B106" s="119" t="s">
        <v>368</v>
      </c>
      <c r="C106" s="112" t="s">
        <v>40</v>
      </c>
      <c r="D106" s="112" t="s">
        <v>50</v>
      </c>
      <c r="E106" s="111" t="s">
        <v>306</v>
      </c>
      <c r="F106" s="112"/>
      <c r="G106" s="113">
        <f>G107</f>
        <v>530</v>
      </c>
      <c r="H106" s="113">
        <f>H107</f>
        <v>530</v>
      </c>
    </row>
    <row r="107" spans="1:8" ht="60" customHeight="1">
      <c r="A107" s="111" t="s">
        <v>249</v>
      </c>
      <c r="B107" s="119" t="s">
        <v>368</v>
      </c>
      <c r="C107" s="112" t="s">
        <v>40</v>
      </c>
      <c r="D107" s="112" t="s">
        <v>50</v>
      </c>
      <c r="E107" s="111" t="s">
        <v>307</v>
      </c>
      <c r="F107" s="111"/>
      <c r="G107" s="113">
        <f>G108</f>
        <v>530</v>
      </c>
      <c r="H107" s="113">
        <f>H108</f>
        <v>530</v>
      </c>
    </row>
    <row r="108" spans="1:8" ht="25.5" customHeight="1">
      <c r="A108" s="111" t="s">
        <v>251</v>
      </c>
      <c r="B108" s="119" t="s">
        <v>368</v>
      </c>
      <c r="C108" s="112" t="s">
        <v>40</v>
      </c>
      <c r="D108" s="112" t="s">
        <v>50</v>
      </c>
      <c r="E108" s="111" t="s">
        <v>307</v>
      </c>
      <c r="F108" s="111">
        <v>500</v>
      </c>
      <c r="G108" s="113">
        <f>G109</f>
        <v>530</v>
      </c>
      <c r="H108" s="113">
        <f>H109</f>
        <v>530</v>
      </c>
    </row>
    <row r="109" spans="1:8" ht="21.75" customHeight="1">
      <c r="A109" s="111" t="s">
        <v>19</v>
      </c>
      <c r="B109" s="119" t="s">
        <v>368</v>
      </c>
      <c r="C109" s="112" t="s">
        <v>40</v>
      </c>
      <c r="D109" s="112" t="s">
        <v>50</v>
      </c>
      <c r="E109" s="111" t="s">
        <v>307</v>
      </c>
      <c r="F109" s="111">
        <v>540</v>
      </c>
      <c r="G109" s="113">
        <v>530</v>
      </c>
      <c r="H109" s="128">
        <v>530</v>
      </c>
    </row>
    <row r="110" spans="1:8" ht="18.75" customHeight="1">
      <c r="A110" s="109" t="s">
        <v>51</v>
      </c>
      <c r="B110" s="121" t="s">
        <v>368</v>
      </c>
      <c r="C110" s="109" t="s">
        <v>42</v>
      </c>
      <c r="D110" s="109" t="s">
        <v>229</v>
      </c>
      <c r="E110" s="109"/>
      <c r="F110" s="109"/>
      <c r="G110" s="110">
        <f>G111+G121+G135</f>
        <v>14849.1</v>
      </c>
      <c r="H110" s="110">
        <f>H111+H121+H135</f>
        <v>14792.400000000001</v>
      </c>
    </row>
    <row r="111" spans="1:8" ht="30" customHeight="1">
      <c r="A111" s="111" t="s">
        <v>156</v>
      </c>
      <c r="B111" s="119" t="s">
        <v>368</v>
      </c>
      <c r="C111" s="119" t="s">
        <v>42</v>
      </c>
      <c r="D111" s="119" t="s">
        <v>38</v>
      </c>
      <c r="E111" s="111"/>
      <c r="F111" s="111"/>
      <c r="G111" s="113">
        <f>G112+G116</f>
        <v>3529.6</v>
      </c>
      <c r="H111" s="113">
        <f>H112+H116</f>
        <v>3520.6</v>
      </c>
    </row>
    <row r="112" spans="1:8" ht="27.75" customHeight="1">
      <c r="A112" s="112" t="s">
        <v>247</v>
      </c>
      <c r="B112" s="119" t="s">
        <v>368</v>
      </c>
      <c r="C112" s="120" t="s">
        <v>42</v>
      </c>
      <c r="D112" s="120" t="s">
        <v>38</v>
      </c>
      <c r="E112" s="116" t="s">
        <v>248</v>
      </c>
      <c r="F112" s="111"/>
      <c r="G112" s="113">
        <f>G113</f>
        <v>627</v>
      </c>
      <c r="H112" s="113">
        <f>H113</f>
        <v>618</v>
      </c>
    </row>
    <row r="113" spans="1:8" ht="60" customHeight="1">
      <c r="A113" s="111" t="s">
        <v>308</v>
      </c>
      <c r="B113" s="119" t="s">
        <v>368</v>
      </c>
      <c r="C113" s="119" t="s">
        <v>42</v>
      </c>
      <c r="D113" s="119" t="s">
        <v>38</v>
      </c>
      <c r="E113" s="111" t="s">
        <v>309</v>
      </c>
      <c r="F113" s="111"/>
      <c r="G113" s="113">
        <f>G114</f>
        <v>627</v>
      </c>
      <c r="H113" s="113">
        <f>H114</f>
        <v>618</v>
      </c>
    </row>
    <row r="114" spans="1:8" ht="60" customHeight="1">
      <c r="A114" s="111" t="s">
        <v>242</v>
      </c>
      <c r="B114" s="119" t="s">
        <v>368</v>
      </c>
      <c r="C114" s="119" t="s">
        <v>42</v>
      </c>
      <c r="D114" s="119" t="s">
        <v>38</v>
      </c>
      <c r="E114" s="111" t="s">
        <v>309</v>
      </c>
      <c r="F114" s="111">
        <v>100</v>
      </c>
      <c r="G114" s="113">
        <f>G115</f>
        <v>627</v>
      </c>
      <c r="H114" s="113">
        <f>H115</f>
        <v>618</v>
      </c>
    </row>
    <row r="115" spans="1:8" ht="60" customHeight="1">
      <c r="A115" s="111" t="s">
        <v>235</v>
      </c>
      <c r="B115" s="119" t="s">
        <v>368</v>
      </c>
      <c r="C115" s="119" t="s">
        <v>42</v>
      </c>
      <c r="D115" s="119" t="s">
        <v>38</v>
      </c>
      <c r="E115" s="111" t="s">
        <v>309</v>
      </c>
      <c r="F115" s="111">
        <v>120</v>
      </c>
      <c r="G115" s="113">
        <v>627</v>
      </c>
      <c r="H115" s="128">
        <v>618</v>
      </c>
    </row>
    <row r="116" spans="1:8" ht="60" customHeight="1">
      <c r="A116" s="111" t="s">
        <v>310</v>
      </c>
      <c r="B116" s="119" t="s">
        <v>368</v>
      </c>
      <c r="C116" s="119" t="s">
        <v>42</v>
      </c>
      <c r="D116" s="119" t="s">
        <v>38</v>
      </c>
      <c r="E116" s="111" t="s">
        <v>311</v>
      </c>
      <c r="F116" s="111"/>
      <c r="G116" s="113">
        <f>G117</f>
        <v>2902.6</v>
      </c>
      <c r="H116" s="113">
        <f>H117</f>
        <v>2902.6</v>
      </c>
    </row>
    <row r="117" spans="1:8" ht="34.5" customHeight="1">
      <c r="A117" s="111" t="s">
        <v>312</v>
      </c>
      <c r="B117" s="119" t="s">
        <v>368</v>
      </c>
      <c r="C117" s="119" t="s">
        <v>42</v>
      </c>
      <c r="D117" s="119" t="s">
        <v>38</v>
      </c>
      <c r="E117" s="111" t="s">
        <v>313</v>
      </c>
      <c r="F117" s="111"/>
      <c r="G117" s="113">
        <f>G118</f>
        <v>2902.6</v>
      </c>
      <c r="H117" s="113">
        <f>H118</f>
        <v>2902.6</v>
      </c>
    </row>
    <row r="118" spans="1:8" ht="30.75" customHeight="1">
      <c r="A118" s="111" t="s">
        <v>314</v>
      </c>
      <c r="B118" s="119" t="s">
        <v>368</v>
      </c>
      <c r="C118" s="119" t="s">
        <v>42</v>
      </c>
      <c r="D118" s="119" t="s">
        <v>38</v>
      </c>
      <c r="E118" s="111" t="s">
        <v>315</v>
      </c>
      <c r="F118" s="111"/>
      <c r="G118" s="113">
        <f>G119</f>
        <v>2902.6</v>
      </c>
      <c r="H118" s="113">
        <f>H119</f>
        <v>2902.6</v>
      </c>
    </row>
    <row r="119" spans="1:8" ht="60" customHeight="1">
      <c r="A119" s="111" t="s">
        <v>242</v>
      </c>
      <c r="B119" s="119" t="s">
        <v>368</v>
      </c>
      <c r="C119" s="119" t="s">
        <v>42</v>
      </c>
      <c r="D119" s="119" t="s">
        <v>38</v>
      </c>
      <c r="E119" s="111" t="s">
        <v>315</v>
      </c>
      <c r="F119" s="111">
        <v>100</v>
      </c>
      <c r="G119" s="113">
        <f>G120</f>
        <v>2902.6</v>
      </c>
      <c r="H119" s="113">
        <f>H120</f>
        <v>2902.6</v>
      </c>
    </row>
    <row r="120" spans="1:8" ht="60" customHeight="1">
      <c r="A120" s="111" t="s">
        <v>235</v>
      </c>
      <c r="B120" s="119" t="s">
        <v>368</v>
      </c>
      <c r="C120" s="119" t="s">
        <v>42</v>
      </c>
      <c r="D120" s="119" t="s">
        <v>38</v>
      </c>
      <c r="E120" s="111" t="s">
        <v>315</v>
      </c>
      <c r="F120" s="111">
        <v>120</v>
      </c>
      <c r="G120" s="113">
        <v>2902.6</v>
      </c>
      <c r="H120" s="128">
        <v>2902.6</v>
      </c>
    </row>
    <row r="121" spans="1:8" ht="36" customHeight="1">
      <c r="A121" s="115" t="s">
        <v>71</v>
      </c>
      <c r="B121" s="121" t="s">
        <v>368</v>
      </c>
      <c r="C121" s="121" t="s">
        <v>42</v>
      </c>
      <c r="D121" s="121" t="s">
        <v>48</v>
      </c>
      <c r="E121" s="115"/>
      <c r="F121" s="115"/>
      <c r="G121" s="110">
        <f>G122+G131</f>
        <v>11082.1</v>
      </c>
      <c r="H121" s="110">
        <f>H122+H131</f>
        <v>11082.1</v>
      </c>
    </row>
    <row r="122" spans="1:8" ht="60" customHeight="1">
      <c r="A122" s="111" t="s">
        <v>316</v>
      </c>
      <c r="B122" s="119" t="s">
        <v>368</v>
      </c>
      <c r="C122" s="119" t="s">
        <v>42</v>
      </c>
      <c r="D122" s="119" t="s">
        <v>48</v>
      </c>
      <c r="E122" s="111" t="s">
        <v>317</v>
      </c>
      <c r="F122" s="111"/>
      <c r="G122" s="113">
        <f>G123+G127</f>
        <v>10983.1</v>
      </c>
      <c r="H122" s="113">
        <f>H123+H127</f>
        <v>10983.1</v>
      </c>
    </row>
    <row r="123" spans="1:8" ht="60" customHeight="1">
      <c r="A123" s="111" t="s">
        <v>318</v>
      </c>
      <c r="B123" s="119" t="s">
        <v>368</v>
      </c>
      <c r="C123" s="119" t="s">
        <v>42</v>
      </c>
      <c r="D123" s="119" t="s">
        <v>48</v>
      </c>
      <c r="E123" s="111" t="s">
        <v>319</v>
      </c>
      <c r="F123" s="111"/>
      <c r="G123" s="113">
        <f>G124</f>
        <v>10622.1</v>
      </c>
      <c r="H123" s="113">
        <f>H124</f>
        <v>10622.1</v>
      </c>
    </row>
    <row r="124" spans="1:8" ht="31.5" customHeight="1">
      <c r="A124" s="117" t="s">
        <v>320</v>
      </c>
      <c r="B124" s="119" t="s">
        <v>368</v>
      </c>
      <c r="C124" s="119" t="s">
        <v>42</v>
      </c>
      <c r="D124" s="119" t="s">
        <v>48</v>
      </c>
      <c r="E124" s="111" t="s">
        <v>321</v>
      </c>
      <c r="F124" s="111"/>
      <c r="G124" s="113">
        <f>G125</f>
        <v>10622.1</v>
      </c>
      <c r="H124" s="113">
        <f>H125</f>
        <v>10622.1</v>
      </c>
    </row>
    <row r="125" spans="1:8" ht="37.5" customHeight="1">
      <c r="A125" s="111" t="s">
        <v>245</v>
      </c>
      <c r="B125" s="119" t="s">
        <v>368</v>
      </c>
      <c r="C125" s="119" t="s">
        <v>42</v>
      </c>
      <c r="D125" s="119" t="s">
        <v>48</v>
      </c>
      <c r="E125" s="111" t="s">
        <v>321</v>
      </c>
      <c r="F125" s="111">
        <v>200</v>
      </c>
      <c r="G125" s="113">
        <f>G126</f>
        <v>10622.1</v>
      </c>
      <c r="H125" s="113">
        <f>H126</f>
        <v>10622.1</v>
      </c>
    </row>
    <row r="126" spans="1:8" ht="60" customHeight="1">
      <c r="A126" s="111" t="s">
        <v>246</v>
      </c>
      <c r="B126" s="119" t="s">
        <v>368</v>
      </c>
      <c r="C126" s="119" t="s">
        <v>42</v>
      </c>
      <c r="D126" s="119" t="s">
        <v>48</v>
      </c>
      <c r="E126" s="111" t="s">
        <v>321</v>
      </c>
      <c r="F126" s="111">
        <v>240</v>
      </c>
      <c r="G126" s="113">
        <v>10622.1</v>
      </c>
      <c r="H126" s="128">
        <v>10622.1</v>
      </c>
    </row>
    <row r="127" spans="1:8" ht="60" customHeight="1">
      <c r="A127" s="111" t="s">
        <v>322</v>
      </c>
      <c r="B127" s="119" t="s">
        <v>368</v>
      </c>
      <c r="C127" s="119" t="s">
        <v>42</v>
      </c>
      <c r="D127" s="119" t="s">
        <v>48</v>
      </c>
      <c r="E127" s="111" t="s">
        <v>323</v>
      </c>
      <c r="F127" s="111"/>
      <c r="G127" s="113">
        <f>G128</f>
        <v>361</v>
      </c>
      <c r="H127" s="113">
        <f>H128</f>
        <v>361</v>
      </c>
    </row>
    <row r="128" spans="1:8" ht="60" customHeight="1">
      <c r="A128" s="117" t="s">
        <v>320</v>
      </c>
      <c r="B128" s="119" t="s">
        <v>368</v>
      </c>
      <c r="C128" s="119" t="s">
        <v>42</v>
      </c>
      <c r="D128" s="119" t="s">
        <v>48</v>
      </c>
      <c r="E128" s="111" t="s">
        <v>324</v>
      </c>
      <c r="F128" s="111"/>
      <c r="G128" s="113">
        <f>G129</f>
        <v>361</v>
      </c>
      <c r="H128" s="113">
        <f>H129</f>
        <v>361</v>
      </c>
    </row>
    <row r="129" spans="1:8" ht="60" customHeight="1">
      <c r="A129" s="111" t="s">
        <v>245</v>
      </c>
      <c r="B129" s="119" t="s">
        <v>368</v>
      </c>
      <c r="C129" s="119" t="s">
        <v>42</v>
      </c>
      <c r="D129" s="119" t="s">
        <v>48</v>
      </c>
      <c r="E129" s="111" t="s">
        <v>324</v>
      </c>
      <c r="F129" s="111">
        <v>200</v>
      </c>
      <c r="G129" s="113">
        <f>G130</f>
        <v>361</v>
      </c>
      <c r="H129" s="113">
        <f>H130</f>
        <v>361</v>
      </c>
    </row>
    <row r="130" spans="1:8" ht="60" customHeight="1">
      <c r="A130" s="111" t="s">
        <v>246</v>
      </c>
      <c r="B130" s="119" t="s">
        <v>368</v>
      </c>
      <c r="C130" s="119" t="s">
        <v>42</v>
      </c>
      <c r="D130" s="119" t="s">
        <v>48</v>
      </c>
      <c r="E130" s="111" t="s">
        <v>324</v>
      </c>
      <c r="F130" s="111">
        <v>240</v>
      </c>
      <c r="G130" s="113">
        <v>361</v>
      </c>
      <c r="H130" s="128">
        <v>361</v>
      </c>
    </row>
    <row r="131" spans="1:8" ht="39" customHeight="1">
      <c r="A131" s="112" t="s">
        <v>247</v>
      </c>
      <c r="B131" s="119" t="s">
        <v>368</v>
      </c>
      <c r="C131" s="119" t="s">
        <v>42</v>
      </c>
      <c r="D131" s="119" t="s">
        <v>48</v>
      </c>
      <c r="E131" s="112" t="s">
        <v>253</v>
      </c>
      <c r="F131" s="111"/>
      <c r="G131" s="113">
        <f>G132</f>
        <v>99</v>
      </c>
      <c r="H131" s="113">
        <f>H132</f>
        <v>99</v>
      </c>
    </row>
    <row r="132" spans="1:8" ht="45" customHeight="1">
      <c r="A132" s="116" t="s">
        <v>252</v>
      </c>
      <c r="B132" s="119" t="s">
        <v>368</v>
      </c>
      <c r="C132" s="119" t="s">
        <v>42</v>
      </c>
      <c r="D132" s="119" t="s">
        <v>48</v>
      </c>
      <c r="E132" s="112" t="s">
        <v>253</v>
      </c>
      <c r="F132" s="111"/>
      <c r="G132" s="113">
        <f>G133</f>
        <v>99</v>
      </c>
      <c r="H132" s="113">
        <f>H133</f>
        <v>99</v>
      </c>
    </row>
    <row r="133" spans="1:8" ht="53.25" customHeight="1">
      <c r="A133" s="111" t="s">
        <v>245</v>
      </c>
      <c r="B133" s="119" t="s">
        <v>368</v>
      </c>
      <c r="C133" s="119" t="s">
        <v>42</v>
      </c>
      <c r="D133" s="119" t="s">
        <v>48</v>
      </c>
      <c r="E133" s="112" t="s">
        <v>253</v>
      </c>
      <c r="F133" s="111">
        <v>200</v>
      </c>
      <c r="G133" s="113">
        <f>G134</f>
        <v>99</v>
      </c>
      <c r="H133" s="113">
        <f>H134</f>
        <v>99</v>
      </c>
    </row>
    <row r="134" spans="1:8" ht="60" customHeight="1">
      <c r="A134" s="111" t="s">
        <v>246</v>
      </c>
      <c r="B134" s="119" t="s">
        <v>368</v>
      </c>
      <c r="C134" s="119" t="s">
        <v>42</v>
      </c>
      <c r="D134" s="119" t="s">
        <v>48</v>
      </c>
      <c r="E134" s="112" t="s">
        <v>253</v>
      </c>
      <c r="F134" s="111">
        <v>240</v>
      </c>
      <c r="G134" s="113">
        <v>99</v>
      </c>
      <c r="H134" s="128">
        <v>99</v>
      </c>
    </row>
    <row r="135" spans="1:8" ht="35.25" customHeight="1">
      <c r="A135" s="115" t="s">
        <v>54</v>
      </c>
      <c r="B135" s="121" t="s">
        <v>368</v>
      </c>
      <c r="C135" s="121" t="s">
        <v>42</v>
      </c>
      <c r="D135" s="121" t="s">
        <v>55</v>
      </c>
      <c r="E135" s="115"/>
      <c r="F135" s="115"/>
      <c r="G135" s="110">
        <f>G136</f>
        <v>237.4</v>
      </c>
      <c r="H135" s="110">
        <f>H136</f>
        <v>189.7</v>
      </c>
    </row>
    <row r="136" spans="1:8" ht="60" customHeight="1">
      <c r="A136" s="111" t="s">
        <v>260</v>
      </c>
      <c r="B136" s="119" t="s">
        <v>368</v>
      </c>
      <c r="C136" s="119" t="s">
        <v>42</v>
      </c>
      <c r="D136" s="119" t="s">
        <v>55</v>
      </c>
      <c r="E136" s="111" t="s">
        <v>325</v>
      </c>
      <c r="F136" s="111"/>
      <c r="G136" s="113">
        <f>G137+G141</f>
        <v>237.4</v>
      </c>
      <c r="H136" s="113">
        <f>H137+H141</f>
        <v>189.7</v>
      </c>
    </row>
    <row r="137" spans="1:8" ht="60" customHeight="1">
      <c r="A137" s="111" t="s">
        <v>326</v>
      </c>
      <c r="B137" s="119" t="s">
        <v>368</v>
      </c>
      <c r="C137" s="119" t="s">
        <v>42</v>
      </c>
      <c r="D137" s="119" t="s">
        <v>55</v>
      </c>
      <c r="E137" s="111" t="s">
        <v>327</v>
      </c>
      <c r="F137" s="111"/>
      <c r="G137" s="113">
        <f>G138</f>
        <v>141.4</v>
      </c>
      <c r="H137" s="113">
        <f>H138</f>
        <v>93.7</v>
      </c>
    </row>
    <row r="138" spans="1:8" ht="34.5" customHeight="1">
      <c r="A138" s="111" t="s">
        <v>328</v>
      </c>
      <c r="B138" s="119" t="s">
        <v>368</v>
      </c>
      <c r="C138" s="119" t="s">
        <v>42</v>
      </c>
      <c r="D138" s="119" t="s">
        <v>55</v>
      </c>
      <c r="E138" s="111" t="s">
        <v>329</v>
      </c>
      <c r="F138" s="111"/>
      <c r="G138" s="113">
        <f>G139</f>
        <v>141.4</v>
      </c>
      <c r="H138" s="113">
        <f>H139</f>
        <v>93.7</v>
      </c>
    </row>
    <row r="139" spans="1:8" ht="40.5" customHeight="1">
      <c r="A139" s="111" t="s">
        <v>245</v>
      </c>
      <c r="B139" s="119" t="s">
        <v>368</v>
      </c>
      <c r="C139" s="119" t="s">
        <v>42</v>
      </c>
      <c r="D139" s="119" t="s">
        <v>55</v>
      </c>
      <c r="E139" s="111" t="s">
        <v>329</v>
      </c>
      <c r="F139" s="111">
        <v>200</v>
      </c>
      <c r="G139" s="113">
        <f>G140</f>
        <v>141.4</v>
      </c>
      <c r="H139" s="113">
        <f>H140</f>
        <v>93.7</v>
      </c>
    </row>
    <row r="140" spans="1:8" ht="60" customHeight="1">
      <c r="A140" s="111" t="s">
        <v>246</v>
      </c>
      <c r="B140" s="119" t="s">
        <v>368</v>
      </c>
      <c r="C140" s="119" t="s">
        <v>42</v>
      </c>
      <c r="D140" s="119" t="s">
        <v>55</v>
      </c>
      <c r="E140" s="111" t="s">
        <v>329</v>
      </c>
      <c r="F140" s="111">
        <v>240</v>
      </c>
      <c r="G140" s="113">
        <v>141.4</v>
      </c>
      <c r="H140" s="128">
        <v>93.7</v>
      </c>
    </row>
    <row r="141" spans="1:8" ht="40.5" customHeight="1">
      <c r="A141" s="111" t="s">
        <v>328</v>
      </c>
      <c r="B141" s="119" t="s">
        <v>368</v>
      </c>
      <c r="C141" s="119" t="s">
        <v>42</v>
      </c>
      <c r="D141" s="119" t="s">
        <v>55</v>
      </c>
      <c r="E141" s="111" t="s">
        <v>330</v>
      </c>
      <c r="F141" s="111"/>
      <c r="G141" s="113">
        <f>G142</f>
        <v>96</v>
      </c>
      <c r="H141" s="113">
        <f>H142</f>
        <v>96</v>
      </c>
    </row>
    <row r="142" spans="1:8" ht="60" customHeight="1">
      <c r="A142" s="111" t="s">
        <v>245</v>
      </c>
      <c r="B142" s="119" t="s">
        <v>368</v>
      </c>
      <c r="C142" s="119" t="s">
        <v>42</v>
      </c>
      <c r="D142" s="119" t="s">
        <v>55</v>
      </c>
      <c r="E142" s="111" t="s">
        <v>330</v>
      </c>
      <c r="F142" s="111">
        <v>200</v>
      </c>
      <c r="G142" s="113">
        <f>G143</f>
        <v>96</v>
      </c>
      <c r="H142" s="113">
        <f>H143</f>
        <v>96</v>
      </c>
    </row>
    <row r="143" spans="1:8" ht="60" customHeight="1">
      <c r="A143" s="111" t="s">
        <v>246</v>
      </c>
      <c r="B143" s="119" t="s">
        <v>368</v>
      </c>
      <c r="C143" s="119" t="s">
        <v>42</v>
      </c>
      <c r="D143" s="119" t="s">
        <v>55</v>
      </c>
      <c r="E143" s="111" t="s">
        <v>330</v>
      </c>
      <c r="F143" s="111">
        <v>240</v>
      </c>
      <c r="G143" s="113">
        <v>96</v>
      </c>
      <c r="H143" s="128">
        <v>96</v>
      </c>
    </row>
    <row r="144" spans="1:8" ht="60" customHeight="1">
      <c r="A144" s="109" t="s">
        <v>56</v>
      </c>
      <c r="B144" s="121" t="s">
        <v>368</v>
      </c>
      <c r="C144" s="109" t="s">
        <v>57</v>
      </c>
      <c r="D144" s="109" t="s">
        <v>229</v>
      </c>
      <c r="E144" s="109"/>
      <c r="F144" s="109"/>
      <c r="G144" s="110">
        <f>G145+G155+G150</f>
        <v>21678.9</v>
      </c>
      <c r="H144" s="110">
        <f>H145+H155+H150</f>
        <v>21093.5</v>
      </c>
    </row>
    <row r="145" spans="1:8" ht="60" customHeight="1">
      <c r="A145" s="109" t="s">
        <v>58</v>
      </c>
      <c r="B145" s="121" t="s">
        <v>368</v>
      </c>
      <c r="C145" s="109" t="s">
        <v>57</v>
      </c>
      <c r="D145" s="109" t="s">
        <v>38</v>
      </c>
      <c r="E145" s="109"/>
      <c r="F145" s="109"/>
      <c r="G145" s="110">
        <f>G146</f>
        <v>426.2</v>
      </c>
      <c r="H145" s="110">
        <f>H146</f>
        <v>425.6</v>
      </c>
    </row>
    <row r="146" spans="1:8" ht="60" customHeight="1">
      <c r="A146" s="111" t="s">
        <v>331</v>
      </c>
      <c r="B146" s="119" t="s">
        <v>368</v>
      </c>
      <c r="C146" s="112" t="s">
        <v>57</v>
      </c>
      <c r="D146" s="112" t="s">
        <v>38</v>
      </c>
      <c r="E146" s="111" t="s">
        <v>261</v>
      </c>
      <c r="F146" s="111"/>
      <c r="G146" s="113">
        <f>G147</f>
        <v>426.2</v>
      </c>
      <c r="H146" s="113">
        <f>H147</f>
        <v>425.6</v>
      </c>
    </row>
    <row r="147" spans="1:8" ht="60" customHeight="1">
      <c r="A147" s="111" t="s">
        <v>332</v>
      </c>
      <c r="B147" s="119" t="s">
        <v>368</v>
      </c>
      <c r="C147" s="112" t="s">
        <v>57</v>
      </c>
      <c r="D147" s="112" t="s">
        <v>38</v>
      </c>
      <c r="E147" s="111" t="s">
        <v>333</v>
      </c>
      <c r="F147" s="111"/>
      <c r="G147" s="113">
        <f>G148</f>
        <v>426.2</v>
      </c>
      <c r="H147" s="113">
        <f>H148</f>
        <v>425.6</v>
      </c>
    </row>
    <row r="148" spans="1:8" ht="60" customHeight="1">
      <c r="A148" s="111" t="s">
        <v>334</v>
      </c>
      <c r="B148" s="119" t="s">
        <v>368</v>
      </c>
      <c r="C148" s="112" t="s">
        <v>57</v>
      </c>
      <c r="D148" s="112" t="s">
        <v>38</v>
      </c>
      <c r="E148" s="111" t="s">
        <v>335</v>
      </c>
      <c r="F148" s="111">
        <v>200</v>
      </c>
      <c r="G148" s="113">
        <f>G149</f>
        <v>426.2</v>
      </c>
      <c r="H148" s="113">
        <f>H149</f>
        <v>425.6</v>
      </c>
    </row>
    <row r="149" spans="1:8" ht="60" customHeight="1">
      <c r="A149" s="111" t="s">
        <v>246</v>
      </c>
      <c r="B149" s="119" t="s">
        <v>368</v>
      </c>
      <c r="C149" s="112" t="s">
        <v>57</v>
      </c>
      <c r="D149" s="112" t="s">
        <v>38</v>
      </c>
      <c r="E149" s="111" t="s">
        <v>335</v>
      </c>
      <c r="F149" s="111">
        <v>240</v>
      </c>
      <c r="G149" s="113">
        <v>426.2</v>
      </c>
      <c r="H149" s="128">
        <v>425.6</v>
      </c>
    </row>
    <row r="150" spans="1:8" ht="25.5" customHeight="1">
      <c r="A150" s="115" t="s">
        <v>198</v>
      </c>
      <c r="B150" s="121" t="s">
        <v>368</v>
      </c>
      <c r="C150" s="109" t="s">
        <v>57</v>
      </c>
      <c r="D150" s="109" t="s">
        <v>39</v>
      </c>
      <c r="E150" s="115"/>
      <c r="F150" s="115"/>
      <c r="G150" s="110">
        <f>G151</f>
        <v>300</v>
      </c>
      <c r="H150" s="110">
        <f>H151</f>
        <v>300</v>
      </c>
    </row>
    <row r="151" spans="1:8" ht="21.75" customHeight="1">
      <c r="A151" s="111" t="s">
        <v>247</v>
      </c>
      <c r="B151" s="119" t="s">
        <v>368</v>
      </c>
      <c r="C151" s="112" t="s">
        <v>57</v>
      </c>
      <c r="D151" s="112" t="s">
        <v>39</v>
      </c>
      <c r="E151" s="111"/>
      <c r="F151" s="111"/>
      <c r="G151" s="113">
        <f>G152</f>
        <v>300</v>
      </c>
      <c r="H151" s="113">
        <f>H152</f>
        <v>300</v>
      </c>
    </row>
    <row r="152" spans="1:8" ht="38.25" customHeight="1">
      <c r="A152" s="111" t="s">
        <v>336</v>
      </c>
      <c r="B152" s="119" t="s">
        <v>368</v>
      </c>
      <c r="C152" s="112" t="s">
        <v>57</v>
      </c>
      <c r="D152" s="112" t="s">
        <v>39</v>
      </c>
      <c r="E152" s="111" t="s">
        <v>337</v>
      </c>
      <c r="F152" s="111"/>
      <c r="G152" s="113">
        <f>G153</f>
        <v>300</v>
      </c>
      <c r="H152" s="113">
        <f>H153</f>
        <v>300</v>
      </c>
    </row>
    <row r="153" spans="1:8" ht="38.25" customHeight="1">
      <c r="A153" s="111" t="s">
        <v>334</v>
      </c>
      <c r="B153" s="119" t="s">
        <v>368</v>
      </c>
      <c r="C153" s="112" t="s">
        <v>57</v>
      </c>
      <c r="D153" s="112" t="s">
        <v>39</v>
      </c>
      <c r="E153" s="111" t="s">
        <v>337</v>
      </c>
      <c r="F153" s="111">
        <v>200</v>
      </c>
      <c r="G153" s="113">
        <f>G154</f>
        <v>300</v>
      </c>
      <c r="H153" s="113">
        <f>H154</f>
        <v>300</v>
      </c>
    </row>
    <row r="154" spans="1:8" ht="60" customHeight="1">
      <c r="A154" s="111" t="s">
        <v>246</v>
      </c>
      <c r="B154" s="119" t="s">
        <v>368</v>
      </c>
      <c r="C154" s="112" t="s">
        <v>57</v>
      </c>
      <c r="D154" s="112" t="s">
        <v>39</v>
      </c>
      <c r="E154" s="111" t="s">
        <v>337</v>
      </c>
      <c r="F154" s="111">
        <v>240</v>
      </c>
      <c r="G154" s="113">
        <v>300</v>
      </c>
      <c r="H154" s="128">
        <v>300</v>
      </c>
    </row>
    <row r="155" spans="1:8" ht="22.5" customHeight="1">
      <c r="A155" s="115" t="s">
        <v>59</v>
      </c>
      <c r="B155" s="121" t="s">
        <v>368</v>
      </c>
      <c r="C155" s="121" t="s">
        <v>57</v>
      </c>
      <c r="D155" s="121" t="s">
        <v>40</v>
      </c>
      <c r="E155" s="115"/>
      <c r="F155" s="115"/>
      <c r="G155" s="110">
        <f>G156</f>
        <v>20952.7</v>
      </c>
      <c r="H155" s="110">
        <f>H156</f>
        <v>20367.900000000001</v>
      </c>
    </row>
    <row r="156" spans="1:8" ht="60" customHeight="1">
      <c r="A156" s="111" t="s">
        <v>273</v>
      </c>
      <c r="B156" s="119" t="s">
        <v>368</v>
      </c>
      <c r="C156" s="119" t="s">
        <v>57</v>
      </c>
      <c r="D156" s="119" t="s">
        <v>40</v>
      </c>
      <c r="E156" s="111" t="s">
        <v>338</v>
      </c>
      <c r="F156" s="111"/>
      <c r="G156" s="113">
        <f>G157</f>
        <v>20952.7</v>
      </c>
      <c r="H156" s="113">
        <f>H157</f>
        <v>20367.900000000001</v>
      </c>
    </row>
    <row r="157" spans="1:8" ht="60" customHeight="1">
      <c r="A157" s="111" t="s">
        <v>339</v>
      </c>
      <c r="B157" s="119" t="s">
        <v>368</v>
      </c>
      <c r="C157" s="119" t="s">
        <v>57</v>
      </c>
      <c r="D157" s="119" t="s">
        <v>40</v>
      </c>
      <c r="E157" s="111" t="s">
        <v>340</v>
      </c>
      <c r="F157" s="111"/>
      <c r="G157" s="113">
        <f>G158+G161+G164</f>
        <v>20952.7</v>
      </c>
      <c r="H157" s="113">
        <f>H158+H161+H164</f>
        <v>20367.900000000001</v>
      </c>
    </row>
    <row r="158" spans="1:8" ht="39.75" customHeight="1">
      <c r="A158" s="130" t="s">
        <v>341</v>
      </c>
      <c r="B158" s="119" t="s">
        <v>368</v>
      </c>
      <c r="C158" s="119" t="s">
        <v>57</v>
      </c>
      <c r="D158" s="119" t="s">
        <v>40</v>
      </c>
      <c r="E158" s="111" t="s">
        <v>342</v>
      </c>
      <c r="F158" s="111"/>
      <c r="G158" s="113">
        <f>G159</f>
        <v>19377.7</v>
      </c>
      <c r="H158" s="113">
        <f>H159</f>
        <v>18792.900000000001</v>
      </c>
    </row>
    <row r="159" spans="1:8" ht="38.25" customHeight="1">
      <c r="A159" s="111" t="s">
        <v>245</v>
      </c>
      <c r="B159" s="119" t="s">
        <v>368</v>
      </c>
      <c r="C159" s="119" t="s">
        <v>57</v>
      </c>
      <c r="D159" s="119" t="s">
        <v>40</v>
      </c>
      <c r="E159" s="111" t="s">
        <v>342</v>
      </c>
      <c r="F159" s="111">
        <v>200</v>
      </c>
      <c r="G159" s="113">
        <f>G160</f>
        <v>19377.7</v>
      </c>
      <c r="H159" s="113">
        <f>H160</f>
        <v>18792.900000000001</v>
      </c>
    </row>
    <row r="160" spans="1:8" ht="60" customHeight="1">
      <c r="A160" s="111" t="s">
        <v>246</v>
      </c>
      <c r="B160" s="119" t="s">
        <v>368</v>
      </c>
      <c r="C160" s="119" t="s">
        <v>57</v>
      </c>
      <c r="D160" s="119" t="s">
        <v>40</v>
      </c>
      <c r="E160" s="111" t="s">
        <v>342</v>
      </c>
      <c r="F160" s="111">
        <v>240</v>
      </c>
      <c r="G160" s="113">
        <v>19377.7</v>
      </c>
      <c r="H160" s="128">
        <v>18792.900000000001</v>
      </c>
    </row>
    <row r="161" spans="1:8" ht="36.75" customHeight="1">
      <c r="A161" s="117" t="s">
        <v>343</v>
      </c>
      <c r="B161" s="119" t="s">
        <v>368</v>
      </c>
      <c r="C161" s="119" t="s">
        <v>57</v>
      </c>
      <c r="D161" s="119" t="s">
        <v>40</v>
      </c>
      <c r="E161" s="111" t="s">
        <v>344</v>
      </c>
      <c r="F161" s="111"/>
      <c r="G161" s="113">
        <f>G162</f>
        <v>962.2</v>
      </c>
      <c r="H161" s="113">
        <f>H162</f>
        <v>962.2</v>
      </c>
    </row>
    <row r="162" spans="1:8" ht="38.25" customHeight="1">
      <c r="A162" s="111" t="s">
        <v>245</v>
      </c>
      <c r="B162" s="119" t="s">
        <v>368</v>
      </c>
      <c r="C162" s="119" t="s">
        <v>57</v>
      </c>
      <c r="D162" s="119" t="s">
        <v>40</v>
      </c>
      <c r="E162" s="111" t="s">
        <v>344</v>
      </c>
      <c r="F162" s="111">
        <v>200</v>
      </c>
      <c r="G162" s="113">
        <f>G163</f>
        <v>962.2</v>
      </c>
      <c r="H162" s="113">
        <f>H163</f>
        <v>962.2</v>
      </c>
    </row>
    <row r="163" spans="1:8" ht="60" customHeight="1">
      <c r="A163" s="111" t="s">
        <v>246</v>
      </c>
      <c r="B163" s="119" t="s">
        <v>368</v>
      </c>
      <c r="C163" s="119" t="s">
        <v>57</v>
      </c>
      <c r="D163" s="119" t="s">
        <v>40</v>
      </c>
      <c r="E163" s="111" t="s">
        <v>344</v>
      </c>
      <c r="F163" s="111">
        <v>240</v>
      </c>
      <c r="G163" s="113">
        <v>962.2</v>
      </c>
      <c r="H163" s="128">
        <v>962.2</v>
      </c>
    </row>
    <row r="164" spans="1:8" ht="60" customHeight="1">
      <c r="A164" s="111" t="s">
        <v>345</v>
      </c>
      <c r="B164" s="119" t="s">
        <v>368</v>
      </c>
      <c r="C164" s="119" t="s">
        <v>57</v>
      </c>
      <c r="D164" s="119" t="s">
        <v>40</v>
      </c>
      <c r="E164" s="111" t="s">
        <v>346</v>
      </c>
      <c r="F164" s="111"/>
      <c r="G164" s="113">
        <f>G165</f>
        <v>612.79999999999995</v>
      </c>
      <c r="H164" s="113">
        <f>H165</f>
        <v>612.79999999999995</v>
      </c>
    </row>
    <row r="165" spans="1:8" ht="36.75" customHeight="1">
      <c r="A165" s="111" t="s">
        <v>347</v>
      </c>
      <c r="B165" s="119" t="s">
        <v>368</v>
      </c>
      <c r="C165" s="119" t="s">
        <v>57</v>
      </c>
      <c r="D165" s="119" t="s">
        <v>40</v>
      </c>
      <c r="E165" s="127" t="s">
        <v>348</v>
      </c>
      <c r="F165" s="111"/>
      <c r="G165" s="113">
        <f>G166</f>
        <v>612.79999999999995</v>
      </c>
      <c r="H165" s="113">
        <f>H166</f>
        <v>612.79999999999995</v>
      </c>
    </row>
    <row r="166" spans="1:8" ht="60" customHeight="1">
      <c r="A166" s="111" t="s">
        <v>245</v>
      </c>
      <c r="B166" s="119" t="s">
        <v>368</v>
      </c>
      <c r="C166" s="119" t="s">
        <v>57</v>
      </c>
      <c r="D166" s="119" t="s">
        <v>40</v>
      </c>
      <c r="E166" s="131" t="s">
        <v>348</v>
      </c>
      <c r="F166" s="111">
        <v>200</v>
      </c>
      <c r="G166" s="113">
        <f>G167</f>
        <v>612.79999999999995</v>
      </c>
      <c r="H166" s="113">
        <f>H167</f>
        <v>612.79999999999995</v>
      </c>
    </row>
    <row r="167" spans="1:8" ht="60" customHeight="1">
      <c r="A167" s="111" t="s">
        <v>246</v>
      </c>
      <c r="B167" s="119" t="s">
        <v>368</v>
      </c>
      <c r="C167" s="119" t="s">
        <v>57</v>
      </c>
      <c r="D167" s="119" t="s">
        <v>40</v>
      </c>
      <c r="E167" s="131" t="s">
        <v>348</v>
      </c>
      <c r="F167" s="111">
        <v>240</v>
      </c>
      <c r="G167" s="113">
        <v>612.79999999999995</v>
      </c>
      <c r="H167" s="128">
        <v>612.79999999999995</v>
      </c>
    </row>
    <row r="168" spans="1:8" ht="24" customHeight="1">
      <c r="A168" s="115" t="s">
        <v>349</v>
      </c>
      <c r="B168" s="121" t="s">
        <v>368</v>
      </c>
      <c r="C168" s="121" t="s">
        <v>43</v>
      </c>
      <c r="D168" s="121" t="s">
        <v>229</v>
      </c>
      <c r="E168" s="115"/>
      <c r="F168" s="115"/>
      <c r="G168" s="110">
        <f t="shared" ref="G168:H173" si="0">G169</f>
        <v>161</v>
      </c>
      <c r="H168" s="110">
        <f t="shared" si="0"/>
        <v>161</v>
      </c>
    </row>
    <row r="169" spans="1:8" ht="27" customHeight="1">
      <c r="A169" s="111" t="s">
        <v>350</v>
      </c>
      <c r="B169" s="119" t="s">
        <v>368</v>
      </c>
      <c r="C169" s="119" t="s">
        <v>43</v>
      </c>
      <c r="D169" s="119" t="s">
        <v>43</v>
      </c>
      <c r="E169" s="111"/>
      <c r="F169" s="111"/>
      <c r="G169" s="113">
        <f t="shared" si="0"/>
        <v>161</v>
      </c>
      <c r="H169" s="113">
        <f t="shared" si="0"/>
        <v>161</v>
      </c>
    </row>
    <row r="170" spans="1:8" ht="60" customHeight="1">
      <c r="A170" s="111" t="s">
        <v>351</v>
      </c>
      <c r="B170" s="119" t="s">
        <v>368</v>
      </c>
      <c r="C170" s="119" t="s">
        <v>43</v>
      </c>
      <c r="D170" s="119" t="s">
        <v>43</v>
      </c>
      <c r="E170" s="111" t="s">
        <v>311</v>
      </c>
      <c r="F170" s="111"/>
      <c r="G170" s="113">
        <f t="shared" si="0"/>
        <v>161</v>
      </c>
      <c r="H170" s="113">
        <f t="shared" si="0"/>
        <v>161</v>
      </c>
    </row>
    <row r="171" spans="1:8" ht="60" customHeight="1">
      <c r="A171" s="111" t="s">
        <v>352</v>
      </c>
      <c r="B171" s="119" t="s">
        <v>368</v>
      </c>
      <c r="C171" s="119" t="s">
        <v>43</v>
      </c>
      <c r="D171" s="119" t="s">
        <v>43</v>
      </c>
      <c r="E171" s="111" t="s">
        <v>353</v>
      </c>
      <c r="F171" s="111"/>
      <c r="G171" s="113">
        <f t="shared" si="0"/>
        <v>161</v>
      </c>
      <c r="H171" s="113">
        <f t="shared" si="0"/>
        <v>161</v>
      </c>
    </row>
    <row r="172" spans="1:8" ht="60" customHeight="1">
      <c r="A172" s="111" t="s">
        <v>249</v>
      </c>
      <c r="B172" s="119" t="s">
        <v>368</v>
      </c>
      <c r="C172" s="119" t="s">
        <v>43</v>
      </c>
      <c r="D172" s="119" t="s">
        <v>43</v>
      </c>
      <c r="E172" s="111" t="s">
        <v>354</v>
      </c>
      <c r="F172" s="111"/>
      <c r="G172" s="113">
        <f t="shared" si="0"/>
        <v>161</v>
      </c>
      <c r="H172" s="113">
        <f t="shared" si="0"/>
        <v>161</v>
      </c>
    </row>
    <row r="173" spans="1:8" ht="24" customHeight="1">
      <c r="A173" s="111" t="s">
        <v>251</v>
      </c>
      <c r="B173" s="119" t="s">
        <v>368</v>
      </c>
      <c r="C173" s="119" t="s">
        <v>43</v>
      </c>
      <c r="D173" s="119" t="s">
        <v>43</v>
      </c>
      <c r="E173" s="111" t="s">
        <v>354</v>
      </c>
      <c r="F173" s="111">
        <v>500</v>
      </c>
      <c r="G173" s="113">
        <f t="shared" si="0"/>
        <v>161</v>
      </c>
      <c r="H173" s="113">
        <f t="shared" si="0"/>
        <v>161</v>
      </c>
    </row>
    <row r="174" spans="1:8" ht="23.25" customHeight="1">
      <c r="A174" s="111" t="s">
        <v>19</v>
      </c>
      <c r="B174" s="119" t="s">
        <v>368</v>
      </c>
      <c r="C174" s="119" t="s">
        <v>43</v>
      </c>
      <c r="D174" s="119" t="s">
        <v>43</v>
      </c>
      <c r="E174" s="111" t="s">
        <v>354</v>
      </c>
      <c r="F174" s="111">
        <v>540</v>
      </c>
      <c r="G174" s="113">
        <v>161</v>
      </c>
      <c r="H174" s="128">
        <v>161</v>
      </c>
    </row>
    <row r="175" spans="1:8" ht="24" customHeight="1">
      <c r="A175" s="115" t="s">
        <v>355</v>
      </c>
      <c r="B175" s="121" t="s">
        <v>368</v>
      </c>
      <c r="C175" s="121" t="s">
        <v>52</v>
      </c>
      <c r="D175" s="121" t="s">
        <v>229</v>
      </c>
      <c r="E175" s="115"/>
      <c r="F175" s="115"/>
      <c r="G175" s="110">
        <f>G176</f>
        <v>2313</v>
      </c>
      <c r="H175" s="110">
        <f>H176</f>
        <v>2313</v>
      </c>
    </row>
    <row r="176" spans="1:8" ht="26.25" customHeight="1">
      <c r="A176" s="111" t="s">
        <v>63</v>
      </c>
      <c r="B176" s="119" t="s">
        <v>368</v>
      </c>
      <c r="C176" s="119" t="s">
        <v>52</v>
      </c>
      <c r="D176" s="119" t="s">
        <v>38</v>
      </c>
      <c r="E176" s="111"/>
      <c r="F176" s="111"/>
      <c r="G176" s="113">
        <f>G177</f>
        <v>2313</v>
      </c>
      <c r="H176" s="113">
        <f>H177</f>
        <v>2313</v>
      </c>
    </row>
    <row r="177" spans="1:8" ht="29.25" customHeight="1">
      <c r="A177" s="111" t="s">
        <v>247</v>
      </c>
      <c r="B177" s="119" t="s">
        <v>368</v>
      </c>
      <c r="C177" s="120" t="s">
        <v>52</v>
      </c>
      <c r="D177" s="120" t="s">
        <v>38</v>
      </c>
      <c r="E177" s="116" t="s">
        <v>248</v>
      </c>
      <c r="F177" s="111"/>
      <c r="G177" s="113">
        <f>G178</f>
        <v>2313</v>
      </c>
      <c r="H177" s="113">
        <f>H178</f>
        <v>2313</v>
      </c>
    </row>
    <row r="178" spans="1:8" ht="60" customHeight="1">
      <c r="A178" s="111" t="s">
        <v>249</v>
      </c>
      <c r="B178" s="119" t="s">
        <v>368</v>
      </c>
      <c r="C178" s="119" t="s">
        <v>52</v>
      </c>
      <c r="D178" s="119" t="s">
        <v>38</v>
      </c>
      <c r="E178" s="111" t="s">
        <v>250</v>
      </c>
      <c r="F178" s="111"/>
      <c r="G178" s="113">
        <f>G179</f>
        <v>2313</v>
      </c>
      <c r="H178" s="113">
        <f>H179</f>
        <v>2313</v>
      </c>
    </row>
    <row r="179" spans="1:8" ht="20.25" customHeight="1">
      <c r="A179" s="111" t="s">
        <v>251</v>
      </c>
      <c r="B179" s="119" t="s">
        <v>368</v>
      </c>
      <c r="C179" s="119" t="s">
        <v>52</v>
      </c>
      <c r="D179" s="119" t="s">
        <v>38</v>
      </c>
      <c r="E179" s="111" t="s">
        <v>250</v>
      </c>
      <c r="F179" s="111">
        <v>500</v>
      </c>
      <c r="G179" s="113">
        <f>G180</f>
        <v>2313</v>
      </c>
      <c r="H179" s="113">
        <f>H180</f>
        <v>2313</v>
      </c>
    </row>
    <row r="180" spans="1:8" ht="24" customHeight="1">
      <c r="A180" s="111" t="s">
        <v>19</v>
      </c>
      <c r="B180" s="119" t="s">
        <v>368</v>
      </c>
      <c r="C180" s="119" t="s">
        <v>52</v>
      </c>
      <c r="D180" s="119" t="s">
        <v>38</v>
      </c>
      <c r="E180" s="111" t="s">
        <v>250</v>
      </c>
      <c r="F180" s="111">
        <v>540</v>
      </c>
      <c r="G180" s="113">
        <v>2313</v>
      </c>
      <c r="H180" s="128">
        <v>2313</v>
      </c>
    </row>
    <row r="181" spans="1:8" ht="16.5" customHeight="1">
      <c r="A181" s="115" t="s">
        <v>356</v>
      </c>
      <c r="B181" s="121" t="s">
        <v>368</v>
      </c>
      <c r="C181" s="121" t="s">
        <v>53</v>
      </c>
      <c r="D181" s="121" t="s">
        <v>229</v>
      </c>
      <c r="E181" s="115"/>
      <c r="F181" s="115"/>
      <c r="G181" s="110">
        <f>G182+G188</f>
        <v>397.70000000000005</v>
      </c>
      <c r="H181" s="110">
        <f>H182+H188</f>
        <v>397.70000000000005</v>
      </c>
    </row>
    <row r="182" spans="1:8" ht="20.25" customHeight="1">
      <c r="A182" s="115" t="s">
        <v>65</v>
      </c>
      <c r="B182" s="121" t="s">
        <v>368</v>
      </c>
      <c r="C182" s="121">
        <v>10</v>
      </c>
      <c r="D182" s="121" t="s">
        <v>38</v>
      </c>
      <c r="E182" s="115"/>
      <c r="F182" s="115"/>
      <c r="G182" s="110">
        <f>G183</f>
        <v>198.4</v>
      </c>
      <c r="H182" s="110">
        <f>H183</f>
        <v>198.4</v>
      </c>
    </row>
    <row r="183" spans="1:8" ht="60" customHeight="1">
      <c r="A183" s="111" t="s">
        <v>230</v>
      </c>
      <c r="B183" s="119" t="s">
        <v>368</v>
      </c>
      <c r="C183" s="119">
        <v>10</v>
      </c>
      <c r="D183" s="119" t="s">
        <v>38</v>
      </c>
      <c r="E183" s="111" t="s">
        <v>231</v>
      </c>
      <c r="F183" s="111"/>
      <c r="G183" s="113">
        <f>G184</f>
        <v>198.4</v>
      </c>
      <c r="H183" s="113">
        <f>H184</f>
        <v>198.4</v>
      </c>
    </row>
    <row r="184" spans="1:8" ht="60" customHeight="1">
      <c r="A184" s="117" t="s">
        <v>357</v>
      </c>
      <c r="B184" s="119" t="s">
        <v>368</v>
      </c>
      <c r="C184" s="119">
        <v>10</v>
      </c>
      <c r="D184" s="119" t="s">
        <v>38</v>
      </c>
      <c r="E184" s="111" t="s">
        <v>358</v>
      </c>
      <c r="F184" s="111"/>
      <c r="G184" s="113">
        <f>G185</f>
        <v>198.4</v>
      </c>
      <c r="H184" s="113">
        <f>H185</f>
        <v>198.4</v>
      </c>
    </row>
    <row r="185" spans="1:8" ht="41.25" customHeight="1">
      <c r="A185" s="111" t="s">
        <v>359</v>
      </c>
      <c r="B185" s="119" t="s">
        <v>368</v>
      </c>
      <c r="C185" s="119">
        <v>10</v>
      </c>
      <c r="D185" s="119" t="s">
        <v>38</v>
      </c>
      <c r="E185" s="111" t="s">
        <v>358</v>
      </c>
      <c r="F185" s="111">
        <v>300</v>
      </c>
      <c r="G185" s="113">
        <f>G186</f>
        <v>198.4</v>
      </c>
      <c r="H185" s="113">
        <f>H186</f>
        <v>198.4</v>
      </c>
    </row>
    <row r="186" spans="1:8" ht="36.75" customHeight="1">
      <c r="A186" s="117" t="s">
        <v>360</v>
      </c>
      <c r="B186" s="119" t="s">
        <v>368</v>
      </c>
      <c r="C186" s="119">
        <v>10</v>
      </c>
      <c r="D186" s="119" t="s">
        <v>38</v>
      </c>
      <c r="E186" s="111" t="s">
        <v>358</v>
      </c>
      <c r="F186" s="111">
        <v>310</v>
      </c>
      <c r="G186" s="113">
        <v>198.4</v>
      </c>
      <c r="H186" s="128">
        <v>198.4</v>
      </c>
    </row>
    <row r="187" spans="1:8" ht="26.25" customHeight="1">
      <c r="A187" s="132" t="s">
        <v>162</v>
      </c>
      <c r="B187" s="121" t="s">
        <v>368</v>
      </c>
      <c r="C187" s="115">
        <v>10</v>
      </c>
      <c r="D187" s="121" t="s">
        <v>40</v>
      </c>
      <c r="E187" s="111"/>
      <c r="F187" s="111"/>
      <c r="G187" s="110">
        <f>G188</f>
        <v>199.3</v>
      </c>
      <c r="H187" s="110">
        <f>H188</f>
        <v>199.3</v>
      </c>
    </row>
    <row r="188" spans="1:8" ht="60" customHeight="1">
      <c r="A188" s="111" t="s">
        <v>361</v>
      </c>
      <c r="B188" s="119" t="s">
        <v>368</v>
      </c>
      <c r="C188" s="111">
        <v>10</v>
      </c>
      <c r="D188" s="119" t="s">
        <v>40</v>
      </c>
      <c r="E188" s="111" t="s">
        <v>231</v>
      </c>
      <c r="F188" s="115"/>
      <c r="G188" s="113">
        <f>G189</f>
        <v>199.3</v>
      </c>
      <c r="H188" s="113">
        <f>H189</f>
        <v>199.3</v>
      </c>
    </row>
    <row r="189" spans="1:8" ht="36" customHeight="1">
      <c r="A189" s="111" t="s">
        <v>362</v>
      </c>
      <c r="B189" s="119" t="s">
        <v>368</v>
      </c>
      <c r="C189" s="111">
        <v>10</v>
      </c>
      <c r="D189" s="119" t="s">
        <v>40</v>
      </c>
      <c r="E189" s="111" t="s">
        <v>363</v>
      </c>
      <c r="F189" s="111"/>
      <c r="G189" s="113">
        <f>G190</f>
        <v>199.3</v>
      </c>
      <c r="H189" s="113">
        <f>H190</f>
        <v>199.3</v>
      </c>
    </row>
    <row r="190" spans="1:8" ht="35.25" customHeight="1">
      <c r="A190" s="111" t="s">
        <v>245</v>
      </c>
      <c r="B190" s="119" t="s">
        <v>368</v>
      </c>
      <c r="C190" s="111">
        <v>10</v>
      </c>
      <c r="D190" s="119" t="s">
        <v>40</v>
      </c>
      <c r="E190" s="111" t="s">
        <v>363</v>
      </c>
      <c r="F190" s="111">
        <v>200</v>
      </c>
      <c r="G190" s="113">
        <f>G191</f>
        <v>199.3</v>
      </c>
      <c r="H190" s="113">
        <f>H191</f>
        <v>199.3</v>
      </c>
    </row>
    <row r="191" spans="1:8" ht="52.5" customHeight="1">
      <c r="A191" s="111" t="s">
        <v>246</v>
      </c>
      <c r="B191" s="119" t="s">
        <v>368</v>
      </c>
      <c r="C191" s="111">
        <v>10</v>
      </c>
      <c r="D191" s="119" t="s">
        <v>40</v>
      </c>
      <c r="E191" s="111" t="s">
        <v>363</v>
      </c>
      <c r="F191" s="111">
        <v>240</v>
      </c>
      <c r="G191" s="113">
        <v>199.3</v>
      </c>
      <c r="H191" s="133">
        <v>199.3</v>
      </c>
    </row>
    <row r="192" spans="1:8" ht="18.75" customHeight="1">
      <c r="A192" s="115" t="s">
        <v>364</v>
      </c>
      <c r="B192" s="121" t="s">
        <v>368</v>
      </c>
      <c r="C192" s="121">
        <v>11</v>
      </c>
      <c r="D192" s="121" t="s">
        <v>229</v>
      </c>
      <c r="E192" s="115"/>
      <c r="F192" s="115"/>
      <c r="G192" s="110">
        <f>G193</f>
        <v>2966</v>
      </c>
      <c r="H192" s="110">
        <f>H193</f>
        <v>2966</v>
      </c>
    </row>
    <row r="193" spans="1:8" ht="25.5" customHeight="1">
      <c r="A193" s="115" t="s">
        <v>67</v>
      </c>
      <c r="B193" s="121" t="s">
        <v>368</v>
      </c>
      <c r="C193" s="121">
        <v>11</v>
      </c>
      <c r="D193" s="121" t="s">
        <v>39</v>
      </c>
      <c r="E193" s="115"/>
      <c r="F193" s="115"/>
      <c r="G193" s="110">
        <f>G195</f>
        <v>2966</v>
      </c>
      <c r="H193" s="110">
        <f>H195</f>
        <v>2966</v>
      </c>
    </row>
    <row r="194" spans="1:8" ht="18.75" customHeight="1">
      <c r="A194" s="111" t="s">
        <v>247</v>
      </c>
      <c r="B194" s="119" t="s">
        <v>368</v>
      </c>
      <c r="C194" s="120">
        <v>11</v>
      </c>
      <c r="D194" s="120" t="s">
        <v>39</v>
      </c>
      <c r="E194" s="116" t="s">
        <v>248</v>
      </c>
      <c r="F194" s="115"/>
      <c r="G194" s="110">
        <f>G195</f>
        <v>2966</v>
      </c>
      <c r="H194" s="110">
        <f>H195</f>
        <v>2966</v>
      </c>
    </row>
    <row r="195" spans="1:8" ht="60" customHeight="1">
      <c r="A195" s="111" t="s">
        <v>249</v>
      </c>
      <c r="B195" s="119" t="s">
        <v>368</v>
      </c>
      <c r="C195" s="119">
        <v>11</v>
      </c>
      <c r="D195" s="119" t="s">
        <v>39</v>
      </c>
      <c r="E195" s="111" t="s">
        <v>250</v>
      </c>
      <c r="F195" s="111"/>
      <c r="G195" s="113">
        <f>G196</f>
        <v>2966</v>
      </c>
      <c r="H195" s="113">
        <f>H196</f>
        <v>2966</v>
      </c>
    </row>
    <row r="196" spans="1:8" ht="28.5" customHeight="1">
      <c r="A196" s="111" t="s">
        <v>251</v>
      </c>
      <c r="B196" s="119" t="s">
        <v>368</v>
      </c>
      <c r="C196" s="119">
        <v>11</v>
      </c>
      <c r="D196" s="119" t="s">
        <v>39</v>
      </c>
      <c r="E196" s="111" t="s">
        <v>250</v>
      </c>
      <c r="F196" s="111">
        <v>500</v>
      </c>
      <c r="G196" s="113">
        <f>G197</f>
        <v>2966</v>
      </c>
      <c r="H196" s="113">
        <f>H197</f>
        <v>2966</v>
      </c>
    </row>
    <row r="197" spans="1:8" ht="24.75" customHeight="1">
      <c r="A197" s="111" t="s">
        <v>19</v>
      </c>
      <c r="B197" s="119" t="s">
        <v>368</v>
      </c>
      <c r="C197" s="119">
        <v>11</v>
      </c>
      <c r="D197" s="119" t="s">
        <v>39</v>
      </c>
      <c r="E197" s="111" t="s">
        <v>250</v>
      </c>
      <c r="F197" s="111">
        <v>540</v>
      </c>
      <c r="G197" s="113">
        <v>2966</v>
      </c>
      <c r="H197" s="128">
        <v>2966</v>
      </c>
    </row>
    <row r="198" spans="1:8" ht="25.5" customHeight="1">
      <c r="A198" s="115" t="s">
        <v>365</v>
      </c>
      <c r="B198" s="115"/>
      <c r="C198" s="115"/>
      <c r="D198" s="115"/>
      <c r="E198" s="115"/>
      <c r="F198" s="115"/>
      <c r="G198" s="110">
        <f>G6+G74+G85+G110+G144+G168+G175+G181+G192</f>
        <v>71780.75</v>
      </c>
      <c r="H198" s="110">
        <f>H6+H74+H85+H110+H144+H168+H175+H181+H192</f>
        <v>70882.099999999991</v>
      </c>
    </row>
  </sheetData>
  <mergeCells count="1">
    <mergeCell ref="A2:H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4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2024-03-21T08:36:59Z</cp:lastPrinted>
  <dcterms:created xsi:type="dcterms:W3CDTF">2013-03-26T03:35:17Z</dcterms:created>
  <dcterms:modified xsi:type="dcterms:W3CDTF">2024-03-21T08:44:38Z</dcterms:modified>
</cp:coreProperties>
</file>