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2"/>
  </bookViews>
  <sheets>
    <sheet name="Приложение 1" sheetId="1" r:id="rId1"/>
    <sheet name="приложение3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D22" i="3" l="1"/>
  <c r="D8" i="1"/>
  <c r="D49" i="1"/>
  <c r="C49" i="1"/>
  <c r="C51" i="1"/>
  <c r="D51" i="1"/>
  <c r="D64" i="1" l="1"/>
  <c r="C64" i="1"/>
  <c r="F32" i="3" l="1"/>
  <c r="E7" i="3" l="1"/>
  <c r="D63" i="1" l="1"/>
  <c r="E68" i="1" l="1"/>
  <c r="D30" i="3" l="1"/>
  <c r="E30" i="3"/>
  <c r="D22" i="1"/>
  <c r="C22" i="1"/>
  <c r="C24" i="1"/>
  <c r="E14" i="1"/>
  <c r="D10" i="1"/>
  <c r="C10" i="1"/>
  <c r="E10" i="1" l="1"/>
  <c r="D7" i="3" l="1"/>
  <c r="E22" i="3"/>
  <c r="F14" i="3"/>
  <c r="D15" i="3"/>
  <c r="E15" i="3"/>
  <c r="F11" i="3"/>
  <c r="E39" i="1"/>
  <c r="D37" i="1"/>
  <c r="C37" i="1"/>
  <c r="F9" i="3" l="1"/>
  <c r="F10" i="3"/>
  <c r="F12" i="3"/>
  <c r="F16" i="3"/>
  <c r="F17" i="3"/>
  <c r="F19" i="3"/>
  <c r="F20" i="3"/>
  <c r="F21" i="3"/>
  <c r="F23" i="3"/>
  <c r="F25" i="3"/>
  <c r="F27" i="3"/>
  <c r="F29" i="3"/>
  <c r="F31" i="3"/>
  <c r="F34" i="3"/>
  <c r="D26" i="3" l="1"/>
  <c r="F7" i="3" l="1"/>
  <c r="E52" i="1"/>
  <c r="E53" i="1"/>
  <c r="E51" i="1" l="1"/>
  <c r="D31" i="1"/>
  <c r="D16" i="1"/>
  <c r="E28" i="1" l="1"/>
  <c r="C47" i="1" l="1"/>
  <c r="D47" i="1"/>
  <c r="D67" i="1" l="1"/>
  <c r="C67" i="1"/>
  <c r="E67" i="1" l="1"/>
  <c r="C31" i="1"/>
  <c r="D15" i="1" l="1"/>
  <c r="E11" i="1" l="1"/>
  <c r="E12" i="1"/>
  <c r="E13" i="1"/>
  <c r="E17" i="1"/>
  <c r="E20" i="1"/>
  <c r="E23" i="1"/>
  <c r="E25" i="1"/>
  <c r="E32" i="1"/>
  <c r="E34" i="1"/>
  <c r="E38" i="1"/>
  <c r="E43" i="1"/>
  <c r="E46" i="1"/>
  <c r="E59" i="1"/>
  <c r="E62" i="1"/>
  <c r="E64" i="1"/>
  <c r="E65" i="1"/>
  <c r="E66" i="1"/>
  <c r="F30" i="3" l="1"/>
  <c r="F8" i="3"/>
  <c r="C16" i="1" l="1"/>
  <c r="E16" i="1" s="1"/>
  <c r="C19" i="1"/>
  <c r="D19" i="1"/>
  <c r="E22" i="1" l="1"/>
  <c r="E19" i="1"/>
  <c r="C15" i="1"/>
  <c r="E15" i="1" s="1"/>
  <c r="E18" i="3"/>
  <c r="D18" i="3"/>
  <c r="C63" i="1"/>
  <c r="D42" i="1"/>
  <c r="C42" i="1"/>
  <c r="D41" i="1"/>
  <c r="C41" i="1"/>
  <c r="D35" i="1"/>
  <c r="C35" i="1"/>
  <c r="D27" i="1"/>
  <c r="C27" i="1"/>
  <c r="C26" i="1" s="1"/>
  <c r="F18" i="3" l="1"/>
  <c r="E27" i="1"/>
  <c r="E41" i="1"/>
  <c r="E63" i="1"/>
  <c r="E42" i="1"/>
  <c r="D26" i="1"/>
  <c r="E26" i="1" s="1"/>
  <c r="D45" i="1"/>
  <c r="C45" i="1"/>
  <c r="E37" i="1" l="1"/>
  <c r="E45" i="1"/>
  <c r="D33" i="1" l="1"/>
  <c r="C33" i="1"/>
  <c r="E33" i="1" l="1"/>
  <c r="E31" i="1"/>
  <c r="D30" i="1"/>
  <c r="C30" i="1"/>
  <c r="C29" i="1" s="1"/>
  <c r="D61" i="1"/>
  <c r="C61" i="1"/>
  <c r="C60" i="1" s="1"/>
  <c r="D58" i="1"/>
  <c r="C58" i="1"/>
  <c r="C57" i="1" s="1"/>
  <c r="C56" i="1" s="1"/>
  <c r="C55" i="1" s="1"/>
  <c r="E30" i="1" l="1"/>
  <c r="E58" i="1"/>
  <c r="E61" i="1"/>
  <c r="D60" i="1"/>
  <c r="D57" i="1"/>
  <c r="D56" i="1" s="1"/>
  <c r="D29" i="1"/>
  <c r="D13" i="3"/>
  <c r="E13" i="3"/>
  <c r="E56" i="1" l="1"/>
  <c r="D55" i="1"/>
  <c r="E60" i="1"/>
  <c r="F13" i="3"/>
  <c r="E29" i="1"/>
  <c r="E57" i="1"/>
  <c r="D44" i="1"/>
  <c r="C44" i="1"/>
  <c r="C40" i="1" s="1"/>
  <c r="D24" i="1"/>
  <c r="E24" i="1" l="1"/>
  <c r="E44" i="1"/>
  <c r="D40" i="1"/>
  <c r="E40" i="1" l="1"/>
  <c r="E55" i="1"/>
  <c r="D33" i="3"/>
  <c r="E33" i="3"/>
  <c r="D28" i="3"/>
  <c r="E28" i="3"/>
  <c r="E26" i="3"/>
  <c r="D9" i="1"/>
  <c r="C9" i="1"/>
  <c r="D21" i="1"/>
  <c r="C21" i="1"/>
  <c r="F22" i="3" l="1"/>
  <c r="F28" i="3"/>
  <c r="F15" i="3"/>
  <c r="D35" i="3"/>
  <c r="C10" i="5" s="1"/>
  <c r="F26" i="3"/>
  <c r="F33" i="3"/>
  <c r="E35" i="3"/>
  <c r="E21" i="1"/>
  <c r="E9" i="1"/>
  <c r="C18" i="1"/>
  <c r="C8" i="1" s="1"/>
  <c r="D18" i="1"/>
  <c r="F35" i="3" l="1"/>
  <c r="D10" i="5"/>
  <c r="E18" i="1"/>
  <c r="C69" i="1"/>
  <c r="E8" i="1" l="1"/>
  <c r="D69" i="1"/>
  <c r="D9" i="5" s="1"/>
  <c r="D8" i="5" s="1"/>
  <c r="D11" i="5" s="1"/>
  <c r="C9" i="5"/>
  <c r="C8" i="5" s="1"/>
  <c r="C11" i="5" s="1"/>
  <c r="E69" i="1" l="1"/>
</calcChain>
</file>

<file path=xl/sharedStrings.xml><?xml version="1.0" encoding="utf-8"?>
<sst xmlns="http://schemas.openxmlformats.org/spreadsheetml/2006/main" count="238" uniqueCount="202">
  <si>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</si>
  <si>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</si>
  <si>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</si>
  <si>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</si>
  <si>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</si>
  <si>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</si>
  <si>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</si>
  <si>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</si>
  <si>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</si>
  <si>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</si>
  <si>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</si>
  <si>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</si>
  <si>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</si>
  <si>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</si>
  <si>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</si>
  <si>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</si>
  <si>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</si>
  <si>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</si>
  <si>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</si>
  <si>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</si>
  <si>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</si>
  <si>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</si>
  <si>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</si>
  <si>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</si>
  <si>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</si>
  <si>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</si>
  <si>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</si>
  <si>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</si>
  <si>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</si>
  <si>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</si>
  <si>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</si>
  <si>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</si>
  <si>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</si>
  <si>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</si>
  <si>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</si>
  <si>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</si>
  <si>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</si>
  <si>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</si>
  <si>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</si>
  <si>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</si>
  <si>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</si>
  <si>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</si>
  <si>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</si>
  <si>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</si>
  <si>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</si>
  <si>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</si>
  <si>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</si>
  <si>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</si>
  <si>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</si>
  <si>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</si>
  <si>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</si>
  <si>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</si>
  <si>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</si>
  <si>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</si>
  <si>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</si>
  <si>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</si>
  <si>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</si>
  <si>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</si>
  <si>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</si>
  <si>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</si>
  <si>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</si>
  <si>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</si>
  <si>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</si>
  <si>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</si>
  <si>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</si>
  <si>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</si>
  <si>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</si>
  <si>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</si>
  <si>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</si>
  <si>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</si>
  <si>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</si>
  <si>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</si>
  <si>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</si>
  <si>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</si>
  <si>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</si>
  <si>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</si>
  <si>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</si>
  <si>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</si>
  <si>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</si>
  <si>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</si>
  <si>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</si>
  <si>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</si>
  <si>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</si>
  <si>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</si>
  <si>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</si>
  <si>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</si>
  <si>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</si>
  <si>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</si>
  <si>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</si>
  <si>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</si>
  <si>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</si>
  <si>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</si>
  <si>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</si>
  <si>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</si>
  <si>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</si>
  <si>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</si>
  <si>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</si>
  <si>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</si>
  <si>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</si>
  <si>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</si>
  <si>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</si>
  <si>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</si>
  <si>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</si>
  <si>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</si>
  <si>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</si>
  <si>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</si>
  <si>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</si>
  <si>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</si>
  <si>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</si>
  <si>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</si>
  <si>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</si>
  <si>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</si>
  <si>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</si>
  <si>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</si>
  <si>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</si>
  <si>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</si>
  <si>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</si>
  <si>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</si>
  <si>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</si>
  <si>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</si>
  <si>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</si>
  <si>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</si>
  <si>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</si>
  <si>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</si>
  <si>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</si>
  <si>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</si>
  <si>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</si>
  <si>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</si>
  <si>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</si>
  <si>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</si>
  <si>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</si>
  <si>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</si>
  <si>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</si>
  <si>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</si>
  <si>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</si>
  <si>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</si>
  <si>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</si>
  <si>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</si>
  <si>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</si>
  <si>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</si>
  <si>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</si>
  <si>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</si>
  <si>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</si>
  <si>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</si>
  <si>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</si>
  <si>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</si>
  <si>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</si>
  <si>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</si>
  <si>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</si>
  <si>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</si>
  <si>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</si>
  <si>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</si>
  <si>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</si>
  <si>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</si>
  <si>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</si>
  <si>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</si>
  <si>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</si>
  <si>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</si>
  <si>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</si>
  <si>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</si>
  <si>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</si>
  <si>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</si>
  <si>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</si>
  <si>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</si>
  <si>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</si>
  <si>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</si>
  <si>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</si>
  <si>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</si>
  <si>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</si>
  <si>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</si>
  <si>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</si>
  <si>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</si>
  <si>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</si>
  <si>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</si>
  <si>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</si>
  <si>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</si>
  <si>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</si>
  <si>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</si>
  <si>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</si>
  <si>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</si>
  <si>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</si>
  <si>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</si>
  <si>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</si>
  <si>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</si>
  <si>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</si>
  <si>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</si>
  <si>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</si>
  <si>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</si>
  <si>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</si>
  <si>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</si>
  <si>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</si>
  <si>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</si>
  <si>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0 1 14 00000 00 0000 000</t>
  </si>
  <si>
    <t>ДОХОДЫ ОТ ПРОДАЖИ МАТЕРИАЛЬНЫХ И НЕМАТЕРИАЛЬНЫХ АКТИВОВ</t>
  </si>
  <si>
    <t>066 1 14 06325 10 0000 430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</si>
  <si>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сельских поселений</t>
  </si>
  <si>
    <t>066 1 16 10031 10 0000 140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</si>
  <si>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</si>
  <si>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по кодам классификации доходов бюджетов за   январь -май  2022 года</t>
  </si>
  <si>
    <t>разделам и подразделам классификации расходов бюджетов за  январь -май  2022 года</t>
  </si>
  <si>
    <t>Коммунальное хозяйство</t>
  </si>
  <si>
    <t>муниципального образования поселок Боровский за январь-май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</si>
</sst>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1" fontId="3" fillId="0" borderId="1" xfId="1" applyNumberFormat="1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zoomScale="59" zoomScaleNormal="59" workbookViewId="0">
      <selection activeCell="J12" sqref="J12"/>
    </sheetView>
  </sheetViews>
  <sheetFormatPr defaultRowHeight="15"/>
  <cols>
    <col min="1" max="1" width="32" customWidth="1"/>
    <col min="2" max="2" width="33.140625" customWidth="1"/>
    <col min="3" max="3" width="10.5703125" customWidth="1"/>
    <col min="4" max="4" width="15.42578125" customWidth="1"/>
    <col min="5" max="5" width="8.855468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68" t="s">
        <v>24</v>
      </c>
      <c r="B4" s="68"/>
      <c r="C4" s="68"/>
      <c r="D4" s="68"/>
    </row>
    <row r="5" spans="1:5" ht="16.5">
      <c r="A5" s="47"/>
      <c r="B5" s="48" t="s">
        <v>198</v>
      </c>
      <c r="C5" s="48"/>
      <c r="D5" s="49"/>
    </row>
    <row r="6" spans="1:5" ht="26.25" customHeight="1">
      <c r="A6" s="1"/>
      <c r="B6" s="1"/>
      <c r="C6" s="1"/>
      <c r="D6" s="2" t="s">
        <v>0</v>
      </c>
    </row>
    <row r="7" spans="1:5" ht="94.5" customHeight="1">
      <c r="A7" s="57" t="s">
        <v>1</v>
      </c>
      <c r="B7" s="57" t="s">
        <v>2</v>
      </c>
      <c r="C7" s="57" t="s">
        <v>20</v>
      </c>
      <c r="D7" s="16" t="s">
        <v>3</v>
      </c>
      <c r="E7" s="16" t="s">
        <v>167</v>
      </c>
    </row>
    <row r="8" spans="1:5" ht="55.5" customHeight="1">
      <c r="A8" s="30" t="s">
        <v>110</v>
      </c>
      <c r="B8" s="30" t="s">
        <v>4</v>
      </c>
      <c r="C8" s="31">
        <f>C9+C15+C18+C26+C29+C40+C51</f>
        <v>36375.199999999997</v>
      </c>
      <c r="D8" s="31">
        <f>D9+D15+D18+D26+D29+D40+D51+D49</f>
        <v>13574.7</v>
      </c>
      <c r="E8" s="51">
        <f t="shared" ref="E8:E34" si="0">D8/C8*100</f>
        <v>37.31855769865183</v>
      </c>
    </row>
    <row r="9" spans="1:5" s="35" customFormat="1" ht="32.25" customHeight="1">
      <c r="A9" s="30" t="s">
        <v>111</v>
      </c>
      <c r="B9" s="30" t="s">
        <v>5</v>
      </c>
      <c r="C9" s="31">
        <f>C10</f>
        <v>10762.3</v>
      </c>
      <c r="D9" s="31">
        <f>D10</f>
        <v>4037.9999999999995</v>
      </c>
      <c r="E9" s="51">
        <f t="shared" si="0"/>
        <v>37.519860996255446</v>
      </c>
    </row>
    <row r="10" spans="1:5" ht="32.25" customHeight="1">
      <c r="A10" s="32" t="s">
        <v>6</v>
      </c>
      <c r="B10" s="32" t="s">
        <v>7</v>
      </c>
      <c r="C10" s="33">
        <f>C11+C12+C13+C14</f>
        <v>10762.3</v>
      </c>
      <c r="D10" s="33">
        <f t="shared" ref="D10" si="1">D11+D12+D13+D14</f>
        <v>4037.9999999999995</v>
      </c>
      <c r="E10" s="50">
        <f t="shared" si="0"/>
        <v>37.519860996255446</v>
      </c>
    </row>
    <row r="11" spans="1:5" ht="144.75" customHeight="1">
      <c r="A11" s="32" t="s">
        <v>8</v>
      </c>
      <c r="B11" s="42" t="s">
        <v>96</v>
      </c>
      <c r="C11" s="33">
        <v>6161.6</v>
      </c>
      <c r="D11" s="33">
        <v>2216.6999999999998</v>
      </c>
      <c r="E11" s="50">
        <f t="shared" si="0"/>
        <v>35.976045183069324</v>
      </c>
    </row>
    <row r="12" spans="1:5" ht="247.5" customHeight="1">
      <c r="A12" s="32" t="s">
        <v>112</v>
      </c>
      <c r="B12" s="34" t="s">
        <v>97</v>
      </c>
      <c r="C12" s="33">
        <v>6.9</v>
      </c>
      <c r="D12" s="33">
        <v>2.6</v>
      </c>
      <c r="E12" s="50">
        <f t="shared" si="0"/>
        <v>37.681159420289859</v>
      </c>
    </row>
    <row r="13" spans="1:5" ht="101.25" customHeight="1">
      <c r="A13" s="32" t="s">
        <v>113</v>
      </c>
      <c r="B13" s="32" t="s">
        <v>25</v>
      </c>
      <c r="C13" s="33">
        <v>106.2</v>
      </c>
      <c r="D13" s="33">
        <v>34.700000000000003</v>
      </c>
      <c r="E13" s="50">
        <f t="shared" si="0"/>
        <v>32.674199623352166</v>
      </c>
    </row>
    <row r="14" spans="1:5" ht="192.75" customHeight="1">
      <c r="A14" s="32" t="s">
        <v>191</v>
      </c>
      <c r="B14" s="64" t="s">
        <v>190</v>
      </c>
      <c r="C14" s="33">
        <v>4487.6000000000004</v>
      </c>
      <c r="D14" s="33">
        <v>1784</v>
      </c>
      <c r="E14" s="50">
        <f t="shared" si="0"/>
        <v>39.753988769052498</v>
      </c>
    </row>
    <row r="15" spans="1:5" s="35" customFormat="1" ht="34.5" customHeight="1">
      <c r="A15" s="30" t="s">
        <v>161</v>
      </c>
      <c r="B15" s="30" t="s">
        <v>159</v>
      </c>
      <c r="C15" s="31">
        <f>C16</f>
        <v>1.4</v>
      </c>
      <c r="D15" s="31">
        <f t="shared" ref="D15:D16" si="2">D16</f>
        <v>0</v>
      </c>
      <c r="E15" s="51">
        <f t="shared" si="0"/>
        <v>0</v>
      </c>
    </row>
    <row r="16" spans="1:5" ht="39" customHeight="1">
      <c r="A16" s="32" t="s">
        <v>162</v>
      </c>
      <c r="B16" s="32" t="s">
        <v>160</v>
      </c>
      <c r="C16" s="65">
        <f>C17</f>
        <v>1.4</v>
      </c>
      <c r="D16" s="65">
        <f t="shared" si="2"/>
        <v>0</v>
      </c>
      <c r="E16" s="50">
        <f t="shared" si="0"/>
        <v>0</v>
      </c>
    </row>
    <row r="17" spans="1:5" ht="37.5" customHeight="1">
      <c r="A17" s="32" t="s">
        <v>163</v>
      </c>
      <c r="B17" s="32" t="s">
        <v>160</v>
      </c>
      <c r="C17" s="65">
        <v>1.4</v>
      </c>
      <c r="D17" s="65">
        <v>0</v>
      </c>
      <c r="E17" s="50">
        <f t="shared" si="0"/>
        <v>0</v>
      </c>
    </row>
    <row r="18" spans="1:5" s="35" customFormat="1" ht="15.75">
      <c r="A18" s="30" t="s">
        <v>9</v>
      </c>
      <c r="B18" s="30" t="s">
        <v>10</v>
      </c>
      <c r="C18" s="31">
        <f>C19+C21</f>
        <v>21300.5</v>
      </c>
      <c r="D18" s="31">
        <f>D19+D21</f>
        <v>7033.5000000000009</v>
      </c>
      <c r="E18" s="51">
        <f t="shared" si="0"/>
        <v>33.020351634938152</v>
      </c>
    </row>
    <row r="19" spans="1:5" ht="31.5">
      <c r="A19" s="32" t="s">
        <v>114</v>
      </c>
      <c r="B19" s="32" t="s">
        <v>11</v>
      </c>
      <c r="C19" s="33">
        <f>C20</f>
        <v>3423.4</v>
      </c>
      <c r="D19" s="33">
        <f>D20</f>
        <v>328.8</v>
      </c>
      <c r="E19" s="50">
        <f t="shared" si="0"/>
        <v>9.6044867675410419</v>
      </c>
    </row>
    <row r="20" spans="1:5" ht="98.25" customHeight="1">
      <c r="A20" s="32" t="s">
        <v>115</v>
      </c>
      <c r="B20" s="32" t="s">
        <v>98</v>
      </c>
      <c r="C20" s="33">
        <v>3423.4</v>
      </c>
      <c r="D20" s="33">
        <v>328.8</v>
      </c>
      <c r="E20" s="50">
        <f t="shared" si="0"/>
        <v>9.6044867675410419</v>
      </c>
    </row>
    <row r="21" spans="1:5" ht="15.75">
      <c r="A21" s="32" t="s">
        <v>116</v>
      </c>
      <c r="B21" s="32" t="s">
        <v>12</v>
      </c>
      <c r="C21" s="33">
        <f>C22+C24</f>
        <v>17877.099999999999</v>
      </c>
      <c r="D21" s="33">
        <f>D22+D24</f>
        <v>6704.7000000000007</v>
      </c>
      <c r="E21" s="50">
        <f t="shared" si="0"/>
        <v>37.50440507688608</v>
      </c>
    </row>
    <row r="22" spans="1:5" ht="43.5" customHeight="1">
      <c r="A22" s="32" t="s">
        <v>100</v>
      </c>
      <c r="B22" s="32" t="s">
        <v>99</v>
      </c>
      <c r="C22" s="33">
        <f>C23</f>
        <v>11373.6</v>
      </c>
      <c r="D22" s="33">
        <f t="shared" ref="D22" si="3">D23</f>
        <v>5917.6</v>
      </c>
      <c r="E22" s="50">
        <f t="shared" si="0"/>
        <v>52.02926074417951</v>
      </c>
    </row>
    <row r="23" spans="1:5" ht="72" customHeight="1">
      <c r="A23" s="32" t="s">
        <v>101</v>
      </c>
      <c r="B23" s="32" t="s">
        <v>102</v>
      </c>
      <c r="C23" s="33">
        <v>11373.6</v>
      </c>
      <c r="D23" s="33">
        <v>5917.6</v>
      </c>
      <c r="E23" s="50">
        <f t="shared" si="0"/>
        <v>52.02926074417951</v>
      </c>
    </row>
    <row r="24" spans="1:5" ht="36.75" customHeight="1">
      <c r="A24" s="32" t="s">
        <v>103</v>
      </c>
      <c r="B24" s="32" t="s">
        <v>104</v>
      </c>
      <c r="C24" s="33">
        <f>C25</f>
        <v>6503.5</v>
      </c>
      <c r="D24" s="33">
        <f>D25</f>
        <v>787.1</v>
      </c>
      <c r="E24" s="50">
        <f t="shared" si="0"/>
        <v>12.102713923272084</v>
      </c>
    </row>
    <row r="25" spans="1:5" ht="96.75" customHeight="1">
      <c r="A25" s="32" t="s">
        <v>105</v>
      </c>
      <c r="B25" s="32" t="s">
        <v>106</v>
      </c>
      <c r="C25" s="33">
        <v>6503.5</v>
      </c>
      <c r="D25" s="33">
        <v>787.1</v>
      </c>
      <c r="E25" s="50">
        <f t="shared" si="0"/>
        <v>12.102713923272084</v>
      </c>
    </row>
    <row r="26" spans="1:5" ht="41.25" customHeight="1">
      <c r="A26" s="58" t="s">
        <v>131</v>
      </c>
      <c r="B26" s="58" t="s">
        <v>130</v>
      </c>
      <c r="C26" s="31">
        <f t="shared" ref="C26:D27" si="4">C27</f>
        <v>6.4</v>
      </c>
      <c r="D26" s="31">
        <f t="shared" si="4"/>
        <v>3.2</v>
      </c>
      <c r="E26" s="51">
        <f t="shared" si="0"/>
        <v>50</v>
      </c>
    </row>
    <row r="27" spans="1:5" ht="96" customHeight="1">
      <c r="A27" s="52" t="s">
        <v>134</v>
      </c>
      <c r="B27" s="52" t="s">
        <v>132</v>
      </c>
      <c r="C27" s="33">
        <f t="shared" si="4"/>
        <v>6.4</v>
      </c>
      <c r="D27" s="33">
        <f t="shared" si="4"/>
        <v>3.2</v>
      </c>
      <c r="E27" s="50">
        <f t="shared" si="0"/>
        <v>50</v>
      </c>
    </row>
    <row r="28" spans="1:5" ht="200.25" customHeight="1">
      <c r="A28" s="52" t="s">
        <v>135</v>
      </c>
      <c r="B28" s="59" t="s">
        <v>133</v>
      </c>
      <c r="C28" s="33">
        <v>6.4</v>
      </c>
      <c r="D28" s="33">
        <v>3.2</v>
      </c>
      <c r="E28" s="50">
        <f t="shared" si="0"/>
        <v>50</v>
      </c>
    </row>
    <row r="29" spans="1:5" s="35" customFormat="1" ht="125.25" customHeight="1">
      <c r="A29" s="30" t="s">
        <v>118</v>
      </c>
      <c r="B29" s="30" t="s">
        <v>13</v>
      </c>
      <c r="C29" s="31">
        <f>C30+C37+C35</f>
        <v>3539.6</v>
      </c>
      <c r="D29" s="31">
        <f>D30+D37+D35</f>
        <v>1850.7</v>
      </c>
      <c r="E29" s="51">
        <f t="shared" si="0"/>
        <v>52.285568990846421</v>
      </c>
    </row>
    <row r="30" spans="1:5" ht="287.25" customHeight="1">
      <c r="A30" s="32" t="s">
        <v>117</v>
      </c>
      <c r="B30" s="34" t="s">
        <v>26</v>
      </c>
      <c r="C30" s="33">
        <f>C31+C33</f>
        <v>3202.6</v>
      </c>
      <c r="D30" s="33">
        <f>D31+D33</f>
        <v>1657</v>
      </c>
      <c r="E30" s="50">
        <f t="shared" si="0"/>
        <v>51.739211890339099</v>
      </c>
    </row>
    <row r="31" spans="1:5" ht="144.75" customHeight="1">
      <c r="A31" s="60" t="s">
        <v>119</v>
      </c>
      <c r="B31" s="34" t="s">
        <v>92</v>
      </c>
      <c r="C31" s="33">
        <f>C32</f>
        <v>102</v>
      </c>
      <c r="D31" s="33">
        <f t="shared" ref="D31" si="5">D32</f>
        <v>51</v>
      </c>
      <c r="E31" s="50">
        <f t="shared" si="0"/>
        <v>50</v>
      </c>
    </row>
    <row r="32" spans="1:5" ht="151.5" customHeight="1">
      <c r="A32" s="60" t="s">
        <v>120</v>
      </c>
      <c r="B32" s="36" t="s">
        <v>95</v>
      </c>
      <c r="C32" s="33">
        <v>102</v>
      </c>
      <c r="D32" s="33">
        <v>51</v>
      </c>
      <c r="E32" s="50">
        <f t="shared" si="0"/>
        <v>50</v>
      </c>
    </row>
    <row r="33" spans="1:5" ht="99" customHeight="1">
      <c r="A33" s="32" t="s">
        <v>121</v>
      </c>
      <c r="B33" s="36" t="s">
        <v>93</v>
      </c>
      <c r="C33" s="33">
        <f>C34</f>
        <v>3100.6</v>
      </c>
      <c r="D33" s="33">
        <f>D34</f>
        <v>1606</v>
      </c>
      <c r="E33" s="50">
        <f t="shared" si="0"/>
        <v>51.796426498097148</v>
      </c>
    </row>
    <row r="34" spans="1:5" ht="90" customHeight="1">
      <c r="A34" s="32" t="s">
        <v>122</v>
      </c>
      <c r="B34" s="32" t="s">
        <v>107</v>
      </c>
      <c r="C34" s="33">
        <v>3100.6</v>
      </c>
      <c r="D34" s="33">
        <v>1606</v>
      </c>
      <c r="E34" s="50">
        <f t="shared" si="0"/>
        <v>51.796426498097148</v>
      </c>
    </row>
    <row r="35" spans="1:5" ht="105" customHeight="1">
      <c r="A35" s="52" t="s">
        <v>149</v>
      </c>
      <c r="B35" s="52" t="s">
        <v>147</v>
      </c>
      <c r="C35" s="54">
        <f>C36</f>
        <v>1</v>
      </c>
      <c r="D35" s="54">
        <f>D36</f>
        <v>0</v>
      </c>
      <c r="E35" s="50"/>
    </row>
    <row r="36" spans="1:5" ht="102.75" customHeight="1">
      <c r="A36" s="52" t="s">
        <v>150</v>
      </c>
      <c r="B36" s="52" t="s">
        <v>148</v>
      </c>
      <c r="C36" s="54">
        <v>1</v>
      </c>
      <c r="D36" s="54"/>
      <c r="E36" s="50"/>
    </row>
    <row r="37" spans="1:5" ht="207.75" customHeight="1">
      <c r="A37" s="52" t="s">
        <v>137</v>
      </c>
      <c r="B37" s="59" t="s">
        <v>136</v>
      </c>
      <c r="C37" s="33">
        <f>C38+C39</f>
        <v>336</v>
      </c>
      <c r="D37" s="33">
        <f t="shared" ref="D37" si="6">D38+D39</f>
        <v>193.70000000000002</v>
      </c>
      <c r="E37" s="50">
        <f t="shared" ref="E37:E46" si="7">D37/C37*100</f>
        <v>57.648809523809533</v>
      </c>
    </row>
    <row r="38" spans="1:5" ht="188.25" customHeight="1">
      <c r="A38" s="52" t="s">
        <v>139</v>
      </c>
      <c r="B38" s="52" t="s">
        <v>138</v>
      </c>
      <c r="C38" s="33">
        <v>290</v>
      </c>
      <c r="D38" s="33">
        <v>166.8</v>
      </c>
      <c r="E38" s="51">
        <f t="shared" si="7"/>
        <v>57.517241379310349</v>
      </c>
    </row>
    <row r="39" spans="1:5" ht="243" customHeight="1">
      <c r="A39" s="52" t="s">
        <v>187</v>
      </c>
      <c r="B39" s="63" t="s">
        <v>188</v>
      </c>
      <c r="C39" s="33">
        <v>46</v>
      </c>
      <c r="D39" s="33">
        <v>26.9</v>
      </c>
      <c r="E39" s="51">
        <f t="shared" si="7"/>
        <v>58.478260869565212</v>
      </c>
    </row>
    <row r="40" spans="1:5" s="35" customFormat="1" ht="72" customHeight="1">
      <c r="A40" s="30" t="s">
        <v>123</v>
      </c>
      <c r="B40" s="30" t="s">
        <v>14</v>
      </c>
      <c r="C40" s="31">
        <f>C44+C41</f>
        <v>658</v>
      </c>
      <c r="D40" s="31">
        <f>D44+D41</f>
        <v>450.9</v>
      </c>
      <c r="E40" s="51">
        <f t="shared" si="7"/>
        <v>68.525835866261403</v>
      </c>
    </row>
    <row r="41" spans="1:5" s="43" customFormat="1" ht="33" customHeight="1">
      <c r="A41" s="32" t="s">
        <v>153</v>
      </c>
      <c r="B41" s="32" t="s">
        <v>151</v>
      </c>
      <c r="C41" s="33">
        <f>C43</f>
        <v>28</v>
      </c>
      <c r="D41" s="33">
        <f>D43</f>
        <v>13</v>
      </c>
      <c r="E41" s="50">
        <f t="shared" si="7"/>
        <v>46.428571428571431</v>
      </c>
    </row>
    <row r="42" spans="1:5" s="43" customFormat="1" ht="33" customHeight="1">
      <c r="A42" s="32" t="s">
        <v>156</v>
      </c>
      <c r="B42" s="32" t="s">
        <v>155</v>
      </c>
      <c r="C42" s="33">
        <f>C43</f>
        <v>28</v>
      </c>
      <c r="D42" s="33">
        <f>D43</f>
        <v>13</v>
      </c>
      <c r="E42" s="50">
        <f t="shared" si="7"/>
        <v>46.428571428571431</v>
      </c>
    </row>
    <row r="43" spans="1:5" s="43" customFormat="1" ht="69" customHeight="1">
      <c r="A43" s="32" t="s">
        <v>154</v>
      </c>
      <c r="B43" s="32" t="s">
        <v>152</v>
      </c>
      <c r="C43" s="33">
        <v>28</v>
      </c>
      <c r="D43" s="33">
        <v>13</v>
      </c>
      <c r="E43" s="50">
        <f t="shared" si="7"/>
        <v>46.428571428571431</v>
      </c>
    </row>
    <row r="44" spans="1:5" ht="31.5" customHeight="1">
      <c r="A44" s="32" t="s">
        <v>124</v>
      </c>
      <c r="B44" s="32" t="s">
        <v>27</v>
      </c>
      <c r="C44" s="33">
        <f>C47+C45</f>
        <v>630</v>
      </c>
      <c r="D44" s="33">
        <f>D47+D45</f>
        <v>437.9</v>
      </c>
      <c r="E44" s="50">
        <f t="shared" si="7"/>
        <v>69.507936507936506</v>
      </c>
    </row>
    <row r="45" spans="1:5" ht="71.25" customHeight="1">
      <c r="A45" s="52" t="s">
        <v>142</v>
      </c>
      <c r="B45" s="52" t="s">
        <v>140</v>
      </c>
      <c r="C45" s="33">
        <f>C46</f>
        <v>630</v>
      </c>
      <c r="D45" s="33">
        <f>D46</f>
        <v>352.5</v>
      </c>
      <c r="E45" s="50">
        <f t="shared" si="7"/>
        <v>55.952380952380956</v>
      </c>
    </row>
    <row r="46" spans="1:5" ht="85.5" customHeight="1">
      <c r="A46" s="52" t="s">
        <v>143</v>
      </c>
      <c r="B46" s="52" t="s">
        <v>141</v>
      </c>
      <c r="C46" s="33">
        <v>630</v>
      </c>
      <c r="D46" s="33">
        <v>352.5</v>
      </c>
      <c r="E46" s="50">
        <f t="shared" si="7"/>
        <v>55.952380952380956</v>
      </c>
    </row>
    <row r="47" spans="1:5" ht="61.5" customHeight="1">
      <c r="A47" s="32" t="s">
        <v>125</v>
      </c>
      <c r="B47" s="32" t="s">
        <v>28</v>
      </c>
      <c r="C47" s="33">
        <f t="shared" ref="C47:D47" si="8">C48</f>
        <v>0</v>
      </c>
      <c r="D47" s="33">
        <f t="shared" si="8"/>
        <v>85.4</v>
      </c>
      <c r="E47" s="51"/>
    </row>
    <row r="48" spans="1:5" ht="67.5" customHeight="1">
      <c r="A48" s="32" t="s">
        <v>126</v>
      </c>
      <c r="B48" s="32" t="s">
        <v>108</v>
      </c>
      <c r="C48" s="33"/>
      <c r="D48" s="33">
        <v>85.4</v>
      </c>
      <c r="E48" s="51"/>
    </row>
    <row r="49" spans="1:5" ht="67.5" customHeight="1">
      <c r="A49" s="30" t="s">
        <v>192</v>
      </c>
      <c r="B49" s="30" t="s">
        <v>193</v>
      </c>
      <c r="C49" s="33">
        <f>C50</f>
        <v>0</v>
      </c>
      <c r="D49" s="33">
        <f>D50</f>
        <v>51.4</v>
      </c>
      <c r="E49" s="51"/>
    </row>
    <row r="50" spans="1:5" ht="67.5" customHeight="1">
      <c r="A50" s="32" t="s">
        <v>194</v>
      </c>
      <c r="B50" s="32" t="s">
        <v>195</v>
      </c>
      <c r="C50" s="33"/>
      <c r="D50" s="33">
        <v>51.4</v>
      </c>
      <c r="E50" s="51"/>
    </row>
    <row r="51" spans="1:5" ht="40.5" customHeight="1">
      <c r="A51" s="30" t="s">
        <v>127</v>
      </c>
      <c r="B51" s="37" t="s">
        <v>86</v>
      </c>
      <c r="C51" s="31">
        <f>C52+C53+C54</f>
        <v>107</v>
      </c>
      <c r="D51" s="31">
        <f>D52+D53+D54</f>
        <v>147</v>
      </c>
      <c r="E51" s="31">
        <f t="shared" ref="E51" si="9">E52+E53</f>
        <v>158.57142857142858</v>
      </c>
    </row>
    <row r="52" spans="1:5" ht="136.5" customHeight="1">
      <c r="A52" s="21" t="s">
        <v>183</v>
      </c>
      <c r="B52" s="21" t="s">
        <v>182</v>
      </c>
      <c r="C52" s="33">
        <v>2</v>
      </c>
      <c r="D52" s="33">
        <v>3</v>
      </c>
      <c r="E52" s="51">
        <f t="shared" ref="E52:E69" si="10">D52/C52*100</f>
        <v>150</v>
      </c>
    </row>
    <row r="53" spans="1:5" ht="167.25" customHeight="1">
      <c r="A53" s="21" t="s">
        <v>184</v>
      </c>
      <c r="B53" s="21" t="s">
        <v>185</v>
      </c>
      <c r="C53" s="33">
        <v>105</v>
      </c>
      <c r="D53" s="33">
        <v>9</v>
      </c>
      <c r="E53" s="51">
        <f t="shared" si="10"/>
        <v>8.5714285714285712</v>
      </c>
    </row>
    <row r="54" spans="1:5" ht="167.25" customHeight="1">
      <c r="A54" s="21" t="s">
        <v>196</v>
      </c>
      <c r="B54" s="21" t="s">
        <v>197</v>
      </c>
      <c r="C54" s="33"/>
      <c r="D54" s="33">
        <v>135</v>
      </c>
      <c r="E54" s="51"/>
    </row>
    <row r="55" spans="1:5" ht="42.75" customHeight="1">
      <c r="A55" s="61" t="s">
        <v>128</v>
      </c>
      <c r="B55" s="30" t="s">
        <v>94</v>
      </c>
      <c r="C55" s="31">
        <f>C56+C67</f>
        <v>21702.399999999998</v>
      </c>
      <c r="D55" s="31">
        <f t="shared" ref="D55" si="11">D56+D67</f>
        <v>10770.6</v>
      </c>
      <c r="E55" s="51">
        <f t="shared" si="10"/>
        <v>49.628612503686234</v>
      </c>
    </row>
    <row r="56" spans="1:5" ht="116.25" customHeight="1">
      <c r="A56" s="61" t="s">
        <v>129</v>
      </c>
      <c r="B56" s="30" t="s">
        <v>15</v>
      </c>
      <c r="C56" s="31">
        <f>C57+C60+C63</f>
        <v>21701.399999999998</v>
      </c>
      <c r="D56" s="31">
        <f t="shared" ref="D56" si="12">D57+D60+D63</f>
        <v>10769.6</v>
      </c>
      <c r="E56" s="51">
        <f t="shared" si="10"/>
        <v>49.626291391338818</v>
      </c>
    </row>
    <row r="57" spans="1:5" ht="57.75" customHeight="1">
      <c r="A57" s="32" t="s">
        <v>169</v>
      </c>
      <c r="B57" s="32" t="s">
        <v>16</v>
      </c>
      <c r="C57" s="33">
        <f t="shared" ref="C57:D58" si="13">C58</f>
        <v>424</v>
      </c>
      <c r="D57" s="33">
        <f t="shared" si="13"/>
        <v>212</v>
      </c>
      <c r="E57" s="51">
        <f t="shared" si="10"/>
        <v>50</v>
      </c>
    </row>
    <row r="58" spans="1:5" ht="31.5">
      <c r="A58" s="32" t="s">
        <v>168</v>
      </c>
      <c r="B58" s="32" t="s">
        <v>17</v>
      </c>
      <c r="C58" s="33">
        <f t="shared" si="13"/>
        <v>424</v>
      </c>
      <c r="D58" s="33">
        <f t="shared" si="13"/>
        <v>212</v>
      </c>
      <c r="E58" s="51">
        <f t="shared" si="10"/>
        <v>50</v>
      </c>
    </row>
    <row r="59" spans="1:5" ht="47.25">
      <c r="A59" s="32" t="s">
        <v>186</v>
      </c>
      <c r="B59" s="32" t="s">
        <v>29</v>
      </c>
      <c r="C59" s="33">
        <v>424</v>
      </c>
      <c r="D59" s="33">
        <v>212</v>
      </c>
      <c r="E59" s="51">
        <f t="shared" si="10"/>
        <v>50</v>
      </c>
    </row>
    <row r="60" spans="1:5" ht="63">
      <c r="A60" s="32" t="s">
        <v>171</v>
      </c>
      <c r="B60" s="32" t="s">
        <v>18</v>
      </c>
      <c r="C60" s="33">
        <f t="shared" ref="C60:D61" si="14">C61</f>
        <v>1368</v>
      </c>
      <c r="D60" s="33">
        <f t="shared" si="14"/>
        <v>480</v>
      </c>
      <c r="E60" s="51">
        <f t="shared" si="10"/>
        <v>35.087719298245609</v>
      </c>
    </row>
    <row r="61" spans="1:5" ht="65.25" customHeight="1">
      <c r="A61" s="32" t="s">
        <v>172</v>
      </c>
      <c r="B61" s="32" t="s">
        <v>30</v>
      </c>
      <c r="C61" s="33">
        <f t="shared" si="14"/>
        <v>1368</v>
      </c>
      <c r="D61" s="33">
        <f t="shared" si="14"/>
        <v>480</v>
      </c>
      <c r="E61" s="51">
        <f t="shared" si="10"/>
        <v>35.087719298245609</v>
      </c>
    </row>
    <row r="62" spans="1:5" ht="67.5" customHeight="1">
      <c r="A62" s="32" t="s">
        <v>170</v>
      </c>
      <c r="B62" s="32" t="s">
        <v>31</v>
      </c>
      <c r="C62" s="33">
        <v>1368</v>
      </c>
      <c r="D62" s="33">
        <v>480</v>
      </c>
      <c r="E62" s="51">
        <f t="shared" si="10"/>
        <v>35.087719298245609</v>
      </c>
    </row>
    <row r="63" spans="1:5" ht="42" customHeight="1">
      <c r="A63" s="32" t="s">
        <v>173</v>
      </c>
      <c r="B63" s="32" t="s">
        <v>19</v>
      </c>
      <c r="C63" s="33">
        <f>C64+C66</f>
        <v>19909.399999999998</v>
      </c>
      <c r="D63" s="33">
        <f>D64+D66</f>
        <v>10077.6</v>
      </c>
      <c r="E63" s="51">
        <f t="shared" si="10"/>
        <v>50.617296352476728</v>
      </c>
    </row>
    <row r="64" spans="1:5" ht="122.25" customHeight="1">
      <c r="A64" s="52" t="s">
        <v>174</v>
      </c>
      <c r="B64" s="52" t="s">
        <v>144</v>
      </c>
      <c r="C64" s="33">
        <f>C65</f>
        <v>607.79999999999995</v>
      </c>
      <c r="D64" s="33">
        <f>D65</f>
        <v>211</v>
      </c>
      <c r="E64" s="51">
        <f t="shared" si="10"/>
        <v>34.715366897005595</v>
      </c>
    </row>
    <row r="65" spans="1:5" ht="144" customHeight="1">
      <c r="A65" s="52" t="s">
        <v>175</v>
      </c>
      <c r="B65" s="52" t="s">
        <v>145</v>
      </c>
      <c r="C65" s="33">
        <v>607.79999999999995</v>
      </c>
      <c r="D65" s="33">
        <v>211</v>
      </c>
      <c r="E65" s="50">
        <f t="shared" si="10"/>
        <v>34.715366897005595</v>
      </c>
    </row>
    <row r="66" spans="1:5" ht="49.5" customHeight="1">
      <c r="A66" s="32" t="s">
        <v>176</v>
      </c>
      <c r="B66" s="32" t="s">
        <v>109</v>
      </c>
      <c r="C66" s="33">
        <v>19301.599999999999</v>
      </c>
      <c r="D66" s="33">
        <v>9866.6</v>
      </c>
      <c r="E66" s="50">
        <f t="shared" si="10"/>
        <v>51.118042027603941</v>
      </c>
    </row>
    <row r="67" spans="1:5" s="35" customFormat="1" ht="153.75" customHeight="1">
      <c r="A67" s="53" t="s">
        <v>179</v>
      </c>
      <c r="B67" s="53" t="s">
        <v>177</v>
      </c>
      <c r="C67" s="53">
        <f>C68</f>
        <v>1</v>
      </c>
      <c r="D67" s="51">
        <f t="shared" ref="D67" si="15">D68</f>
        <v>1</v>
      </c>
      <c r="E67" s="51">
        <f t="shared" si="10"/>
        <v>100</v>
      </c>
    </row>
    <row r="68" spans="1:5" ht="129" customHeight="1">
      <c r="A68" s="21" t="s">
        <v>180</v>
      </c>
      <c r="B68" s="21" t="s">
        <v>178</v>
      </c>
      <c r="C68" s="21">
        <v>1</v>
      </c>
      <c r="D68" s="33">
        <v>1</v>
      </c>
      <c r="E68" s="50">
        <f t="shared" si="10"/>
        <v>100</v>
      </c>
    </row>
    <row r="69" spans="1:5" ht="35.25" customHeight="1">
      <c r="A69" s="62"/>
      <c r="B69" s="30" t="s">
        <v>91</v>
      </c>
      <c r="C69" s="31">
        <f>C8+C55</f>
        <v>58077.599999999991</v>
      </c>
      <c r="D69" s="31">
        <f>D8+D55</f>
        <v>24345.300000000003</v>
      </c>
      <c r="E69" s="51">
        <f t="shared" si="10"/>
        <v>41.918571015331224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9" sqref="I9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69" t="s">
        <v>165</v>
      </c>
      <c r="D1" s="69"/>
      <c r="E1" s="22"/>
      <c r="F1" s="22"/>
    </row>
    <row r="2" spans="1:6" ht="15.75">
      <c r="A2" s="70" t="s">
        <v>84</v>
      </c>
      <c r="B2" s="70"/>
      <c r="C2" s="70"/>
      <c r="D2" s="70"/>
      <c r="E2" s="70"/>
      <c r="F2" s="70"/>
    </row>
    <row r="3" spans="1:6" ht="15.75">
      <c r="A3" s="71" t="s">
        <v>85</v>
      </c>
      <c r="B3" s="71"/>
      <c r="C3" s="71"/>
      <c r="D3" s="71"/>
      <c r="E3" s="23"/>
      <c r="F3" s="23"/>
    </row>
    <row r="4" spans="1:6" ht="15.75">
      <c r="A4" s="71" t="s">
        <v>201</v>
      </c>
      <c r="B4" s="71"/>
      <c r="C4" s="71"/>
      <c r="D4" s="71"/>
      <c r="E4" s="23"/>
      <c r="F4" s="23"/>
    </row>
    <row r="5" spans="1:6" ht="15.75">
      <c r="A5" s="23"/>
      <c r="B5" s="23"/>
      <c r="C5" s="23"/>
      <c r="D5" s="23" t="s">
        <v>90</v>
      </c>
      <c r="E5" s="23"/>
      <c r="F5" s="23"/>
    </row>
    <row r="6" spans="1:6" ht="15.75">
      <c r="A6" s="72" t="s">
        <v>73</v>
      </c>
      <c r="B6" s="74" t="s">
        <v>74</v>
      </c>
      <c r="C6" s="24" t="s">
        <v>75</v>
      </c>
      <c r="D6" s="24" t="s">
        <v>76</v>
      </c>
      <c r="E6" s="23"/>
      <c r="F6" s="23"/>
    </row>
    <row r="7" spans="1:6" ht="15.75">
      <c r="A7" s="73"/>
      <c r="B7" s="74"/>
      <c r="C7" s="25"/>
      <c r="D7" s="26"/>
      <c r="E7" s="23"/>
      <c r="F7" s="23"/>
    </row>
    <row r="8" spans="1:6" ht="52.5" customHeight="1">
      <c r="A8" s="45" t="s">
        <v>77</v>
      </c>
      <c r="B8" s="45" t="s">
        <v>78</v>
      </c>
      <c r="C8" s="38">
        <f>-(C9+C10)</f>
        <v>-11006.300000000003</v>
      </c>
      <c r="D8" s="38">
        <f>-(D9+D10)</f>
        <v>-6246.2999999999956</v>
      </c>
      <c r="E8" s="23"/>
      <c r="F8" s="23"/>
    </row>
    <row r="9" spans="1:6" ht="50.25" customHeight="1">
      <c r="A9" s="27" t="s">
        <v>79</v>
      </c>
      <c r="B9" s="27" t="s">
        <v>80</v>
      </c>
      <c r="C9" s="39">
        <f>-'Приложение 1'!C69</f>
        <v>-58077.599999999991</v>
      </c>
      <c r="D9" s="39">
        <f>-'Приложение 1'!D69</f>
        <v>-24345.300000000003</v>
      </c>
      <c r="E9" s="23"/>
      <c r="F9" s="23"/>
    </row>
    <row r="10" spans="1:6" ht="51.75" customHeight="1">
      <c r="A10" s="27" t="s">
        <v>81</v>
      </c>
      <c r="B10" s="27" t="s">
        <v>82</v>
      </c>
      <c r="C10" s="39">
        <f>'Приложение 2'!D35</f>
        <v>69083.899999999994</v>
      </c>
      <c r="D10" s="39">
        <f>'Приложение 2'!E35</f>
        <v>30591.599999999999</v>
      </c>
      <c r="E10" s="23"/>
      <c r="F10" s="23"/>
    </row>
    <row r="11" spans="1:6" ht="52.5" customHeight="1">
      <c r="A11" s="28"/>
      <c r="B11" s="29" t="s">
        <v>83</v>
      </c>
      <c r="C11" s="38">
        <f>-C8</f>
        <v>11006.300000000003</v>
      </c>
      <c r="D11" s="38">
        <f>-D8</f>
        <v>6246.2999999999956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D23" sqref="D23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28515625" customWidth="1"/>
  </cols>
  <sheetData>
    <row r="1" spans="1:6">
      <c r="E1" s="46" t="s">
        <v>32</v>
      </c>
    </row>
    <row r="2" spans="1:6" ht="14.25" customHeight="1">
      <c r="A2" s="75" t="s">
        <v>72</v>
      </c>
      <c r="B2" s="75"/>
      <c r="C2" s="75"/>
      <c r="D2" s="75"/>
      <c r="E2" s="75"/>
      <c r="F2" s="75"/>
    </row>
    <row r="3" spans="1:6" ht="19.5" customHeight="1">
      <c r="A3" s="75" t="s">
        <v>199</v>
      </c>
      <c r="B3" s="75"/>
      <c r="C3" s="75"/>
      <c r="D3" s="75"/>
      <c r="E3" s="75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158</v>
      </c>
      <c r="E5" s="7" t="s">
        <v>89</v>
      </c>
      <c r="F5" s="7" t="s">
        <v>167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181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21680</v>
      </c>
      <c r="E7" s="12">
        <f t="shared" si="0"/>
        <v>7306</v>
      </c>
      <c r="F7" s="41">
        <f t="shared" ref="F7:F32" si="1">E7/D7*100</f>
        <v>33.699261992619931</v>
      </c>
    </row>
    <row r="8" spans="1:6" ht="36" customHeight="1">
      <c r="A8" s="66" t="s">
        <v>146</v>
      </c>
      <c r="B8" s="9" t="s">
        <v>38</v>
      </c>
      <c r="C8" s="9" t="s">
        <v>39</v>
      </c>
      <c r="D8" s="14">
        <v>2182</v>
      </c>
      <c r="E8" s="67">
        <v>914</v>
      </c>
      <c r="F8" s="40">
        <f t="shared" si="1"/>
        <v>41.888175985334556</v>
      </c>
    </row>
    <row r="9" spans="1:6" ht="58.5" customHeight="1">
      <c r="A9" s="13" t="s">
        <v>41</v>
      </c>
      <c r="B9" s="9" t="s">
        <v>38</v>
      </c>
      <c r="C9" s="9" t="s">
        <v>42</v>
      </c>
      <c r="D9" s="14">
        <v>15855</v>
      </c>
      <c r="E9" s="67">
        <v>5265</v>
      </c>
      <c r="F9" s="40">
        <f t="shared" si="1"/>
        <v>33.207190160832546</v>
      </c>
    </row>
    <row r="10" spans="1:6" ht="49.5" customHeight="1">
      <c r="A10" s="21" t="s">
        <v>87</v>
      </c>
      <c r="B10" s="9" t="s">
        <v>38</v>
      </c>
      <c r="C10" s="9" t="s">
        <v>88</v>
      </c>
      <c r="D10" s="14">
        <v>18</v>
      </c>
      <c r="E10" s="67">
        <v>18</v>
      </c>
      <c r="F10" s="40">
        <f t="shared" si="1"/>
        <v>100</v>
      </c>
    </row>
    <row r="11" spans="1:6" ht="25.5" customHeight="1">
      <c r="A11" s="21" t="s">
        <v>164</v>
      </c>
      <c r="B11" s="9" t="s">
        <v>38</v>
      </c>
      <c r="C11" s="9" t="s">
        <v>44</v>
      </c>
      <c r="D11" s="14">
        <v>97</v>
      </c>
      <c r="E11" s="67"/>
      <c r="F11" s="40">
        <f t="shared" si="1"/>
        <v>0</v>
      </c>
    </row>
    <row r="12" spans="1:6" ht="36" customHeight="1">
      <c r="A12" s="13" t="s">
        <v>45</v>
      </c>
      <c r="B12" s="9" t="s">
        <v>38</v>
      </c>
      <c r="C12" s="9" t="s">
        <v>46</v>
      </c>
      <c r="D12" s="14">
        <v>3528</v>
      </c>
      <c r="E12" s="67">
        <v>1109</v>
      </c>
      <c r="F12" s="40">
        <f t="shared" si="1"/>
        <v>31.434240362811792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1883</v>
      </c>
      <c r="E13" s="12">
        <f t="shared" si="2"/>
        <v>596</v>
      </c>
      <c r="F13" s="41">
        <f t="shared" si="1"/>
        <v>31.651619755708975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1883</v>
      </c>
      <c r="E14" s="14">
        <v>596</v>
      </c>
      <c r="F14" s="41">
        <f t="shared" si="1"/>
        <v>31.651619755708975</v>
      </c>
    </row>
    <row r="15" spans="1:6" ht="39" customHeight="1">
      <c r="A15" s="10" t="s">
        <v>47</v>
      </c>
      <c r="B15" s="11" t="s">
        <v>40</v>
      </c>
      <c r="C15" s="11"/>
      <c r="D15" s="44">
        <f t="shared" ref="D15:E15" si="3">D17+D16</f>
        <v>2173.6999999999998</v>
      </c>
      <c r="E15" s="44">
        <f t="shared" si="3"/>
        <v>1214</v>
      </c>
      <c r="F15" s="41">
        <f t="shared" si="1"/>
        <v>55.849473248378345</v>
      </c>
    </row>
    <row r="16" spans="1:6" s="56" customFormat="1" ht="41.25" customHeight="1">
      <c r="A16" s="21" t="s">
        <v>189</v>
      </c>
      <c r="B16" s="8" t="s">
        <v>40</v>
      </c>
      <c r="C16" s="8" t="s">
        <v>53</v>
      </c>
      <c r="D16" s="55">
        <v>1652.7</v>
      </c>
      <c r="E16" s="55">
        <v>693</v>
      </c>
      <c r="F16" s="50">
        <f t="shared" si="1"/>
        <v>41.931385006353239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521</v>
      </c>
      <c r="E17" s="14">
        <v>521</v>
      </c>
      <c r="F17" s="40">
        <f t="shared" si="1"/>
        <v>100</v>
      </c>
    </row>
    <row r="18" spans="1:6" ht="15.75">
      <c r="A18" s="10" t="s">
        <v>51</v>
      </c>
      <c r="B18" s="11" t="s">
        <v>42</v>
      </c>
      <c r="C18" s="11"/>
      <c r="D18" s="12">
        <f>D20+D21+D19</f>
        <v>12229.5</v>
      </c>
      <c r="E18" s="12">
        <f>E20+E21+E19</f>
        <v>7153</v>
      </c>
      <c r="F18" s="41">
        <f t="shared" si="1"/>
        <v>58.489717486405823</v>
      </c>
    </row>
    <row r="19" spans="1:6" ht="15.75">
      <c r="A19" s="13" t="s">
        <v>157</v>
      </c>
      <c r="B19" s="9" t="s">
        <v>42</v>
      </c>
      <c r="C19" s="9" t="s">
        <v>38</v>
      </c>
      <c r="D19" s="14">
        <v>2492</v>
      </c>
      <c r="E19" s="14">
        <v>457</v>
      </c>
      <c r="F19" s="40">
        <f t="shared" si="1"/>
        <v>18.33868378812199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9660</v>
      </c>
      <c r="E20" s="14">
        <v>6696</v>
      </c>
      <c r="F20" s="40">
        <f t="shared" si="1"/>
        <v>69.316770186335404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77.5</v>
      </c>
      <c r="E21" s="14"/>
      <c r="F21" s="40">
        <f t="shared" si="1"/>
        <v>0</v>
      </c>
    </row>
    <row r="22" spans="1:6" ht="18.75" customHeight="1">
      <c r="A22" s="10" t="s">
        <v>56</v>
      </c>
      <c r="B22" s="11" t="s">
        <v>57</v>
      </c>
      <c r="C22" s="11"/>
      <c r="D22" s="44">
        <f>D23+D25+D24</f>
        <v>20223.7</v>
      </c>
      <c r="E22" s="44">
        <f t="shared" ref="E22" si="4">E23+E25</f>
        <v>8571.6</v>
      </c>
      <c r="F22" s="41">
        <f t="shared" si="1"/>
        <v>42.383935679425626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527</v>
      </c>
      <c r="E23" s="14">
        <v>195.6</v>
      </c>
      <c r="F23" s="40">
        <f t="shared" si="1"/>
        <v>37.1157495256167</v>
      </c>
    </row>
    <row r="24" spans="1:6" ht="15.75">
      <c r="A24" s="7" t="s">
        <v>200</v>
      </c>
      <c r="B24" s="9" t="s">
        <v>57</v>
      </c>
      <c r="C24" s="9" t="s">
        <v>40</v>
      </c>
      <c r="D24" s="14">
        <v>300</v>
      </c>
      <c r="E24" s="14"/>
      <c r="F24" s="40"/>
    </row>
    <row r="25" spans="1:6" ht="15.75">
      <c r="A25" s="13" t="s">
        <v>59</v>
      </c>
      <c r="B25" s="9" t="s">
        <v>57</v>
      </c>
      <c r="C25" s="9" t="s">
        <v>40</v>
      </c>
      <c r="D25" s="14">
        <v>19396.7</v>
      </c>
      <c r="E25" s="14">
        <v>8376</v>
      </c>
      <c r="F25" s="40">
        <f t="shared" si="1"/>
        <v>43.182603226322001</v>
      </c>
    </row>
    <row r="26" spans="1:6" ht="15.75">
      <c r="A26" s="10" t="s">
        <v>60</v>
      </c>
      <c r="B26" s="11" t="s">
        <v>43</v>
      </c>
      <c r="C26" s="11"/>
      <c r="D26" s="44">
        <f>D27</f>
        <v>164</v>
      </c>
      <c r="E26" s="12">
        <f t="shared" ref="E26" si="5">E27</f>
        <v>164</v>
      </c>
      <c r="F26" s="41">
        <f t="shared" si="1"/>
        <v>100</v>
      </c>
    </row>
    <row r="27" spans="1:6" ht="24" customHeight="1">
      <c r="A27" s="7" t="s">
        <v>61</v>
      </c>
      <c r="B27" s="9" t="s">
        <v>43</v>
      </c>
      <c r="C27" s="9" t="s">
        <v>43</v>
      </c>
      <c r="D27" s="14">
        <v>164</v>
      </c>
      <c r="E27" s="14">
        <v>164</v>
      </c>
      <c r="F27" s="40">
        <f t="shared" si="1"/>
        <v>100</v>
      </c>
    </row>
    <row r="28" spans="1:6" ht="21.75" customHeight="1">
      <c r="A28" s="10" t="s">
        <v>62</v>
      </c>
      <c r="B28" s="11" t="s">
        <v>52</v>
      </c>
      <c r="C28" s="11"/>
      <c r="D28" s="12">
        <f t="shared" ref="D28:E28" si="6">D29</f>
        <v>2140</v>
      </c>
      <c r="E28" s="12">
        <f t="shared" si="6"/>
        <v>1060</v>
      </c>
      <c r="F28" s="41">
        <f t="shared" si="1"/>
        <v>49.532710280373834</v>
      </c>
    </row>
    <row r="29" spans="1:6" ht="15.75">
      <c r="A29" s="7" t="s">
        <v>63</v>
      </c>
      <c r="B29" s="9" t="s">
        <v>52</v>
      </c>
      <c r="C29" s="9" t="s">
        <v>38</v>
      </c>
      <c r="D29" s="14">
        <v>2140</v>
      </c>
      <c r="E29" s="14">
        <v>1060</v>
      </c>
      <c r="F29" s="40">
        <f t="shared" si="1"/>
        <v>49.532710280373834</v>
      </c>
    </row>
    <row r="30" spans="1:6" ht="22.5" customHeight="1">
      <c r="A30" s="10" t="s">
        <v>64</v>
      </c>
      <c r="B30" s="11" t="s">
        <v>53</v>
      </c>
      <c r="C30" s="11"/>
      <c r="D30" s="44">
        <f t="shared" ref="D30:E30" si="7">D31+D32</f>
        <v>462</v>
      </c>
      <c r="E30" s="44">
        <f t="shared" si="7"/>
        <v>277</v>
      </c>
      <c r="F30" s="40">
        <f t="shared" si="1"/>
        <v>59.95670995670995</v>
      </c>
    </row>
    <row r="31" spans="1:6" ht="15.75">
      <c r="A31" s="13" t="s">
        <v>65</v>
      </c>
      <c r="B31" s="9" t="s">
        <v>53</v>
      </c>
      <c r="C31" s="9" t="s">
        <v>38</v>
      </c>
      <c r="D31" s="14">
        <v>302</v>
      </c>
      <c r="E31" s="14">
        <v>118</v>
      </c>
      <c r="F31" s="40">
        <f t="shared" si="1"/>
        <v>39.072847682119203</v>
      </c>
    </row>
    <row r="32" spans="1:6" ht="24" customHeight="1">
      <c r="A32" s="21" t="s">
        <v>166</v>
      </c>
      <c r="B32" s="9" t="s">
        <v>53</v>
      </c>
      <c r="C32" s="9" t="s">
        <v>40</v>
      </c>
      <c r="D32" s="14">
        <v>160</v>
      </c>
      <c r="E32" s="14">
        <v>159</v>
      </c>
      <c r="F32" s="40">
        <f t="shared" si="1"/>
        <v>99.375</v>
      </c>
    </row>
    <row r="33" spans="1:6" ht="15.75">
      <c r="A33" s="16" t="s">
        <v>66</v>
      </c>
      <c r="B33" s="11" t="s">
        <v>44</v>
      </c>
      <c r="C33" s="11"/>
      <c r="D33" s="12">
        <f t="shared" ref="D33:E33" si="8">D34</f>
        <v>8128</v>
      </c>
      <c r="E33" s="12">
        <f t="shared" si="8"/>
        <v>4250</v>
      </c>
      <c r="F33" s="41">
        <f>E33/D33*100</f>
        <v>52.288385826771652</v>
      </c>
    </row>
    <row r="34" spans="1:6" ht="15.75">
      <c r="A34" s="7" t="s">
        <v>67</v>
      </c>
      <c r="B34" s="9" t="s">
        <v>44</v>
      </c>
      <c r="C34" s="9" t="s">
        <v>39</v>
      </c>
      <c r="D34" s="14">
        <v>8128</v>
      </c>
      <c r="E34" s="14">
        <v>4250</v>
      </c>
      <c r="F34" s="40">
        <f>E34/D34*100</f>
        <v>52.288385826771652</v>
      </c>
    </row>
    <row r="35" spans="1:6" ht="15.75">
      <c r="A35" s="16" t="s">
        <v>68</v>
      </c>
      <c r="B35" s="11"/>
      <c r="C35" s="11"/>
      <c r="D35" s="44">
        <f>D7+D13+D15+D18+D22+D26+D28+D30+D33</f>
        <v>69083.899999999994</v>
      </c>
      <c r="E35" s="44">
        <f>E7+E13+E15+E18+E22+E26+E28+E30+E33</f>
        <v>30591.599999999999</v>
      </c>
      <c r="F35" s="41">
        <f>E35/D35*100</f>
        <v>44.281808062370537</v>
      </c>
    </row>
    <row r="38" spans="1:6">
      <c r="D38" s="19"/>
      <c r="E38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2023-02-09T12:06:43Z</cp:lastPrinted>
  <dcterms:created xsi:type="dcterms:W3CDTF">2013-03-26T03:35:17Z</dcterms:created>
  <dcterms:modified xsi:type="dcterms:W3CDTF">2023-02-13T11:50:51Z</dcterms:modified>
</cp:coreProperties>
</file>