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22" i="3" l="1"/>
  <c r="D49" i="1"/>
  <c r="C49" i="1"/>
  <c r="C51" i="1"/>
  <c r="D51" i="1"/>
  <c r="D64" i="1" l="1"/>
  <c r="C64" i="1"/>
  <c r="F32" i="3" l="1"/>
  <c r="E7" i="3" l="1"/>
  <c r="D63" i="1" l="1"/>
  <c r="E68" i="1" l="1"/>
  <c r="D30" i="3" l="1"/>
  <c r="E30" i="3"/>
  <c r="D22" i="1"/>
  <c r="C22" i="1"/>
  <c r="C24" i="1"/>
  <c r="E14" i="1"/>
  <c r="D10" i="1"/>
  <c r="C10" i="1"/>
  <c r="E10" i="1" l="1"/>
  <c r="D7" i="3" l="1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2" i="1"/>
  <c r="E53" i="1"/>
  <c r="E51" i="1" l="1"/>
  <c r="D31" i="1"/>
  <c r="D16" i="1"/>
  <c r="E28" i="1" l="1"/>
  <c r="C47" i="1" l="1"/>
  <c r="D47" i="1"/>
  <c r="D67" i="1" l="1"/>
  <c r="C67" i="1"/>
  <c r="E67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9" i="1"/>
  <c r="E62" i="1"/>
  <c r="E64" i="1"/>
  <c r="E65" i="1"/>
  <c r="E66" i="1"/>
  <c r="F30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3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3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61" i="1"/>
  <c r="C61" i="1"/>
  <c r="C60" i="1" s="1"/>
  <c r="D58" i="1"/>
  <c r="C58" i="1"/>
  <c r="C57" i="1" s="1"/>
  <c r="C56" i="1" s="1"/>
  <c r="C55" i="1" s="1"/>
  <c r="E30" i="1" l="1"/>
  <c r="E58" i="1"/>
  <c r="E61" i="1"/>
  <c r="D60" i="1"/>
  <c r="D57" i="1"/>
  <c r="D56" i="1" s="1"/>
  <c r="D29" i="1"/>
  <c r="D13" i="3"/>
  <c r="E13" i="3"/>
  <c r="E56" i="1" l="1"/>
  <c r="D55" i="1"/>
  <c r="E60" i="1"/>
  <c r="F13" i="3"/>
  <c r="E29" i="1"/>
  <c r="E57" i="1"/>
  <c r="D44" i="1"/>
  <c r="C44" i="1"/>
  <c r="C40" i="1" s="1"/>
  <c r="D24" i="1"/>
  <c r="E24" i="1" l="1"/>
  <c r="E44" i="1"/>
  <c r="D40" i="1"/>
  <c r="E40" i="1" l="1"/>
  <c r="E55" i="1"/>
  <c r="D33" i="3"/>
  <c r="E33" i="3"/>
  <c r="D28" i="3"/>
  <c r="E28" i="3"/>
  <c r="E26" i="3"/>
  <c r="D9" i="1"/>
  <c r="C9" i="1"/>
  <c r="D21" i="1"/>
  <c r="C21" i="1"/>
  <c r="F22" i="3" l="1"/>
  <c r="F28" i="3"/>
  <c r="F15" i="3"/>
  <c r="D35" i="3"/>
  <c r="C10" i="5" s="1"/>
  <c r="F26" i="3"/>
  <c r="F33" i="3"/>
  <c r="E35" i="3"/>
  <c r="E21" i="1"/>
  <c r="E9" i="1"/>
  <c r="C18" i="1"/>
  <c r="C8" i="1" s="1"/>
  <c r="D18" i="1"/>
  <c r="D8" i="1" s="1"/>
  <c r="F35" i="3" l="1"/>
  <c r="D10" i="5"/>
  <c r="E18" i="1"/>
  <c r="C69" i="1"/>
  <c r="E8" i="1" l="1"/>
  <c r="D69" i="1"/>
  <c r="D9" i="5" s="1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<sst xmlns="http://schemas.openxmlformats.org/spreadsheetml/2006/main" count="238" uniqueCount="202">
  <si>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</si>
  <si>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</si>
  <si>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</si>
  <si>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</si>
  <si>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</si>
  <si>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</si>
  <si>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</si>
  <si>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</si>
  <si>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</si>
  <si>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</si>
  <si>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</si>
  <si>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</si>
  <si>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</si>
  <si>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</si>
  <si>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</si>
  <si>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</si>
  <si>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</si>
  <si>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</si>
  <si>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</si>
  <si>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</si>
  <si>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</si>
  <si>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</si>
  <si>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</si>
  <si>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</si>
  <si>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</si>
  <si>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</si>
  <si>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</si>
  <si>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</si>
  <si>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</si>
  <si>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</si>
  <si>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</si>
  <si>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</si>
  <si>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</si>
  <si>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</si>
  <si>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</si>
  <si>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</si>
  <si>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</si>
  <si>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</si>
  <si>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</si>
  <si>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</si>
  <si>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</si>
  <si>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</si>
  <si>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</si>
  <si>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</si>
  <si>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</si>
  <si>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</si>
  <si>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</si>
  <si>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</si>
  <si>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</si>
  <si>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</si>
  <si>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</si>
  <si>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</si>
  <si>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</si>
  <si>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</si>
  <si>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</si>
  <si>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</si>
  <si>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</si>
  <si>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</si>
  <si>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</si>
  <si>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</si>
  <si>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</si>
  <si>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</si>
  <si>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</si>
  <si>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</si>
  <si>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</si>
  <si>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</si>
  <si>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</si>
  <si>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</si>
  <si>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</si>
  <si>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</si>
  <si>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</si>
  <si>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</si>
  <si>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</si>
  <si>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</si>
  <si>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</si>
  <si>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</si>
  <si>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</si>
  <si>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</si>
  <si>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</si>
  <si>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</si>
  <si>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</si>
  <si>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</si>
  <si>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</si>
  <si>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</si>
  <si>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</si>
  <si>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</si>
  <si>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</si>
  <si>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</si>
  <si>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</si>
  <si>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</si>
  <si>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</si>
  <si>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</si>
  <si>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</si>
  <si>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</si>
  <si>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</si>
  <si>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</si>
  <si>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</si>
  <si>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</si>
  <si>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</si>
  <si>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</si>
  <si>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</si>
  <si>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</si>
  <si>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</si>
  <si>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</si>
  <si>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</si>
  <si>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</si>
  <si>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</si>
  <si>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</si>
  <si>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</si>
  <si>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</si>
  <si>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</si>
  <si>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</si>
  <si>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</si>
  <si>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</si>
  <si>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</si>
  <si>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</si>
  <si>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</si>
  <si>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</si>
  <si>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</si>
  <si>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</si>
  <si>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</si>
  <si>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</si>
  <si>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</si>
  <si>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</si>
  <si>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</si>
  <si>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</si>
  <si>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</si>
  <si>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</si>
  <si>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</si>
  <si>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</si>
  <si>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</si>
  <si>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</si>
  <si>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</si>
  <si>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</si>
  <si>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</si>
  <si>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</si>
  <si>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</si>
  <si>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</si>
  <si>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</si>
  <si>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</si>
  <si>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</si>
  <si>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</si>
  <si>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</si>
  <si>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</si>
  <si>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</si>
  <si>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</si>
  <si>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</si>
  <si>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</si>
  <si>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</si>
  <si>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</si>
  <si>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</si>
  <si>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</si>
  <si>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</si>
  <si>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</si>
  <si>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</si>
  <si>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</si>
  <si>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</si>
  <si>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</si>
  <si>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</si>
  <si>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</si>
  <si>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</si>
  <si>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</si>
  <si>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</si>
  <si>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</si>
  <si>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</si>
  <si>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</si>
  <si>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</si>
  <si>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</si>
  <si>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</si>
  <si>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</si>
  <si>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</si>
  <si>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</si>
  <si>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</si>
  <si>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</si>
  <si>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</si>
  <si>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</si>
  <si>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</si>
  <si>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</si>
  <si>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</si>
  <si>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</si>
  <si>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</si>
  <si>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</si>
  <si>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</si>
  <si>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</si>
  <si>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</si>
  <si>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</si>
  <si>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</si>
  <si>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</si>
  <si>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</si>
  <si>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</si>
  <si>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</si>
  <si>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</si>
  <si>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</si>
  <si>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</si>
  <si>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</si>
  <si>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</si>
  <si>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</si>
  <si>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</si>
  <si>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Коммунальное хозяйство</t>
  </si>
  <si>
    <t>по кодам классификации доходов бюджетов за   январь -июль   2022 года</t>
  </si>
  <si>
    <t>муниципального образования поселок Боровский за январь-июль  2022 год</t>
  </si>
  <si>
    <t>разделам и подразделам классификации расходов бюджетов за  январь -июль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</si>
</sst>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61" zoomScale="59" zoomScaleNormal="59" workbookViewId="0">
      <selection activeCell="C67" sqref="C67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199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C9+C15+C18+C26+C29+C40+C51</f>
        <v>36375.199999999997</v>
      </c>
      <c r="D8" s="31">
        <f>D9+D15+D18+D26+D29+D40+D51+D49</f>
        <v>18979</v>
      </c>
      <c r="E8" s="51">
        <f t="shared" ref="E8:E34" si="0">D8/C8*100</f>
        <v>52.175658140711256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6472.2000000000007</v>
      </c>
      <c r="E9" s="51">
        <f t="shared" si="0"/>
        <v>60.137702907371114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6472.2000000000007</v>
      </c>
      <c r="E10" s="50">
        <f t="shared" si="0"/>
        <v>60.137702907371114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3361.4</v>
      </c>
      <c r="E11" s="50">
        <f t="shared" si="0"/>
        <v>54.554011944949366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>
        <v>6.9</v>
      </c>
      <c r="E12" s="50">
        <f t="shared" si="0"/>
        <v>100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102.3</v>
      </c>
      <c r="E13" s="50">
        <f t="shared" si="0"/>
        <v>96.327683615819211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3001.6</v>
      </c>
      <c r="E14" s="50">
        <f t="shared" si="0"/>
        <v>66.886531776450653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9172.7999999999993</v>
      </c>
      <c r="E18" s="51">
        <f t="shared" si="0"/>
        <v>43.063777845590472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520</v>
      </c>
      <c r="E19" s="50">
        <f t="shared" si="0"/>
        <v>15.189577612899457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520</v>
      </c>
      <c r="E20" s="50">
        <f t="shared" si="0"/>
        <v>15.189577612899457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8652.7999999999993</v>
      </c>
      <c r="E21" s="50">
        <f t="shared" si="0"/>
        <v>48.401586387053833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7526.8</v>
      </c>
      <c r="E22" s="50">
        <f t="shared" si="0"/>
        <v>66.177815291552363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7526.8</v>
      </c>
      <c r="E23" s="50">
        <f t="shared" si="0"/>
        <v>66.177815291552363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1126</v>
      </c>
      <c r="E24" s="50">
        <f t="shared" si="0"/>
        <v>17.313754132390251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1126</v>
      </c>
      <c r="E25" s="50">
        <f t="shared" si="0"/>
        <v>17.313754132390251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4.8</v>
      </c>
      <c r="E26" s="51">
        <f t="shared" si="0"/>
        <v>74.999999999999986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4.8</v>
      </c>
      <c r="E27" s="50">
        <f t="shared" si="0"/>
        <v>74.999999999999986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4.8</v>
      </c>
      <c r="E28" s="50">
        <f t="shared" si="0"/>
        <v>74.999999999999986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2583.6999999999998</v>
      </c>
      <c r="E29" s="51">
        <f t="shared" si="0"/>
        <v>72.994123629788675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2339.7999999999997</v>
      </c>
      <c r="E30" s="50">
        <f t="shared" si="0"/>
        <v>73.05938924623743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54.1</v>
      </c>
      <c r="E31" s="50">
        <f t="shared" si="0"/>
        <v>53.03921568627451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>
        <v>54.1</v>
      </c>
      <c r="E32" s="50">
        <f t="shared" si="0"/>
        <v>53.03921568627451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2285.6999999999998</v>
      </c>
      <c r="E33" s="50">
        <f t="shared" si="0"/>
        <v>73.717990066438759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2285.6999999999998</v>
      </c>
      <c r="E34" s="50">
        <f t="shared" si="0"/>
        <v>73.717990066438759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/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243.9</v>
      </c>
      <c r="E37" s="50">
        <f t="shared" ref="E37:E46" si="7">D37/C37*100</f>
        <v>72.589285714285708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217</v>
      </c>
      <c r="E38" s="51">
        <f t="shared" si="7"/>
        <v>74.827586206896555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26.9</v>
      </c>
      <c r="E39" s="51">
        <f t="shared" si="7"/>
        <v>58.478260869565212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542.1</v>
      </c>
      <c r="E40" s="51">
        <f t="shared" si="7"/>
        <v>82.38601823708207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25.7</v>
      </c>
      <c r="E41" s="50">
        <f t="shared" si="7"/>
        <v>91.785714285714278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25.7</v>
      </c>
      <c r="E42" s="50">
        <f t="shared" si="7"/>
        <v>91.785714285714278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25.7</v>
      </c>
      <c r="E43" s="50">
        <f t="shared" si="7"/>
        <v>91.785714285714278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516.4</v>
      </c>
      <c r="E44" s="50">
        <f t="shared" si="7"/>
        <v>81.968253968253961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431</v>
      </c>
      <c r="E45" s="50">
        <f t="shared" si="7"/>
        <v>68.412698412698418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431</v>
      </c>
      <c r="E46" s="50">
        <f t="shared" si="7"/>
        <v>68.412698412698418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85.4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85.4</v>
      </c>
      <c r="E48" s="51"/>
    </row>
    <row r="49" spans="1:5" ht="67.5" customHeight="1">
      <c r="A49" s="30" t="s">
        <v>192</v>
      </c>
      <c r="B49" s="30" t="s">
        <v>193</v>
      </c>
      <c r="C49" s="33">
        <f>C50</f>
        <v>0</v>
      </c>
      <c r="D49" s="33">
        <f>D50</f>
        <v>51.4</v>
      </c>
      <c r="E49" s="51"/>
    </row>
    <row r="50" spans="1:5" ht="67.5" customHeight="1">
      <c r="A50" s="32" t="s">
        <v>194</v>
      </c>
      <c r="B50" s="32" t="s">
        <v>195</v>
      </c>
      <c r="C50" s="33"/>
      <c r="D50" s="33">
        <v>51.4</v>
      </c>
      <c r="E50" s="51"/>
    </row>
    <row r="51" spans="1:5" ht="40.5" customHeight="1">
      <c r="A51" s="30" t="s">
        <v>127</v>
      </c>
      <c r="B51" s="37" t="s">
        <v>86</v>
      </c>
      <c r="C51" s="31">
        <f>C52+C53+C54</f>
        <v>107</v>
      </c>
      <c r="D51" s="31">
        <f>D52+D53+D54</f>
        <v>152</v>
      </c>
      <c r="E51" s="31">
        <f t="shared" ref="E51" si="9">E52+E53</f>
        <v>163.33333333333334</v>
      </c>
    </row>
    <row r="52" spans="1:5" ht="136.5" customHeight="1">
      <c r="A52" s="21" t="s">
        <v>183</v>
      </c>
      <c r="B52" s="21" t="s">
        <v>182</v>
      </c>
      <c r="C52" s="33">
        <v>2</v>
      </c>
      <c r="D52" s="33">
        <v>3</v>
      </c>
      <c r="E52" s="51">
        <f t="shared" ref="E52:E69" si="10">D52/C52*100</f>
        <v>150</v>
      </c>
    </row>
    <row r="53" spans="1:5" ht="167.25" customHeight="1">
      <c r="A53" s="21" t="s">
        <v>184</v>
      </c>
      <c r="B53" s="21" t="s">
        <v>185</v>
      </c>
      <c r="C53" s="33">
        <v>105</v>
      </c>
      <c r="D53" s="33">
        <v>14</v>
      </c>
      <c r="E53" s="51">
        <f t="shared" si="10"/>
        <v>13.333333333333334</v>
      </c>
    </row>
    <row r="54" spans="1:5" ht="167.25" customHeight="1">
      <c r="A54" s="21" t="s">
        <v>196</v>
      </c>
      <c r="B54" s="21" t="s">
        <v>197</v>
      </c>
      <c r="C54" s="33"/>
      <c r="D54" s="33">
        <v>135</v>
      </c>
      <c r="E54" s="51"/>
    </row>
    <row r="55" spans="1:5" ht="42.75" customHeight="1">
      <c r="A55" s="61" t="s">
        <v>128</v>
      </c>
      <c r="B55" s="30" t="s">
        <v>94</v>
      </c>
      <c r="C55" s="31">
        <f>C56+C67</f>
        <v>30123.5</v>
      </c>
      <c r="D55" s="31">
        <f t="shared" ref="D55" si="11">D56+D67</f>
        <v>17149.699999999997</v>
      </c>
      <c r="E55" s="51">
        <f t="shared" si="10"/>
        <v>56.931299483791719</v>
      </c>
    </row>
    <row r="56" spans="1:5" ht="116.25" customHeight="1">
      <c r="A56" s="61" t="s">
        <v>129</v>
      </c>
      <c r="B56" s="30" t="s">
        <v>15</v>
      </c>
      <c r="C56" s="31">
        <f>C57+C60+C63</f>
        <v>30122.5</v>
      </c>
      <c r="D56" s="31">
        <f t="shared" ref="D56" si="12">D57+D60+D63</f>
        <v>17148.699999999997</v>
      </c>
      <c r="E56" s="51">
        <f t="shared" si="10"/>
        <v>56.929869698730172</v>
      </c>
    </row>
    <row r="57" spans="1:5" ht="57.75" customHeight="1">
      <c r="A57" s="32" t="s">
        <v>169</v>
      </c>
      <c r="B57" s="32" t="s">
        <v>16</v>
      </c>
      <c r="C57" s="33">
        <f t="shared" ref="C57:D58" si="13">C58</f>
        <v>424</v>
      </c>
      <c r="D57" s="33">
        <f t="shared" si="13"/>
        <v>212</v>
      </c>
      <c r="E57" s="51">
        <f t="shared" si="10"/>
        <v>50</v>
      </c>
    </row>
    <row r="58" spans="1:5" ht="31.5">
      <c r="A58" s="32" t="s">
        <v>168</v>
      </c>
      <c r="B58" s="32" t="s">
        <v>17</v>
      </c>
      <c r="C58" s="33">
        <f t="shared" si="13"/>
        <v>424</v>
      </c>
      <c r="D58" s="33">
        <f t="shared" si="13"/>
        <v>212</v>
      </c>
      <c r="E58" s="51">
        <f t="shared" si="10"/>
        <v>50</v>
      </c>
    </row>
    <row r="59" spans="1:5" ht="47.25">
      <c r="A59" s="32" t="s">
        <v>186</v>
      </c>
      <c r="B59" s="32" t="s">
        <v>29</v>
      </c>
      <c r="C59" s="33">
        <v>424</v>
      </c>
      <c r="D59" s="33">
        <v>212</v>
      </c>
      <c r="E59" s="51">
        <f t="shared" si="10"/>
        <v>50</v>
      </c>
    </row>
    <row r="60" spans="1:5" ht="63">
      <c r="A60" s="32" t="s">
        <v>171</v>
      </c>
      <c r="B60" s="32" t="s">
        <v>18</v>
      </c>
      <c r="C60" s="33">
        <f t="shared" ref="C60:D61" si="14">C61</f>
        <v>1368</v>
      </c>
      <c r="D60" s="33">
        <f t="shared" si="14"/>
        <v>948</v>
      </c>
      <c r="E60" s="51">
        <f t="shared" si="10"/>
        <v>69.298245614035096</v>
      </c>
    </row>
    <row r="61" spans="1:5" ht="65.25" customHeight="1">
      <c r="A61" s="32" t="s">
        <v>172</v>
      </c>
      <c r="B61" s="32" t="s">
        <v>30</v>
      </c>
      <c r="C61" s="33">
        <f t="shared" si="14"/>
        <v>1368</v>
      </c>
      <c r="D61" s="33">
        <f t="shared" si="14"/>
        <v>948</v>
      </c>
      <c r="E61" s="51">
        <f t="shared" si="10"/>
        <v>69.298245614035096</v>
      </c>
    </row>
    <row r="62" spans="1:5" ht="67.5" customHeight="1">
      <c r="A62" s="32" t="s">
        <v>170</v>
      </c>
      <c r="B62" s="32" t="s">
        <v>31</v>
      </c>
      <c r="C62" s="33">
        <v>1368</v>
      </c>
      <c r="D62" s="33">
        <v>948</v>
      </c>
      <c r="E62" s="51">
        <f t="shared" si="10"/>
        <v>69.298245614035096</v>
      </c>
    </row>
    <row r="63" spans="1:5" ht="42" customHeight="1">
      <c r="A63" s="32" t="s">
        <v>173</v>
      </c>
      <c r="B63" s="32" t="s">
        <v>19</v>
      </c>
      <c r="C63" s="33">
        <f>C64+C66</f>
        <v>28330.5</v>
      </c>
      <c r="D63" s="33">
        <f>D64+D66</f>
        <v>15988.699999999999</v>
      </c>
      <c r="E63" s="51">
        <f t="shared" si="10"/>
        <v>56.436349517304663</v>
      </c>
    </row>
    <row r="64" spans="1:5" ht="122.25" customHeight="1">
      <c r="A64" s="52" t="s">
        <v>174</v>
      </c>
      <c r="B64" s="52" t="s">
        <v>144</v>
      </c>
      <c r="C64" s="33">
        <f>C65</f>
        <v>607.79999999999995</v>
      </c>
      <c r="D64" s="33">
        <f>D65</f>
        <v>269.39999999999998</v>
      </c>
      <c r="E64" s="51">
        <f t="shared" si="10"/>
        <v>44.323790720631784</v>
      </c>
    </row>
    <row r="65" spans="1:5" ht="144" customHeight="1">
      <c r="A65" s="52" t="s">
        <v>175</v>
      </c>
      <c r="B65" s="52" t="s">
        <v>145</v>
      </c>
      <c r="C65" s="33">
        <v>607.79999999999995</v>
      </c>
      <c r="D65" s="33">
        <v>269.39999999999998</v>
      </c>
      <c r="E65" s="50">
        <f t="shared" si="10"/>
        <v>44.323790720631784</v>
      </c>
    </row>
    <row r="66" spans="1:5" ht="49.5" customHeight="1">
      <c r="A66" s="32" t="s">
        <v>176</v>
      </c>
      <c r="B66" s="32" t="s">
        <v>109</v>
      </c>
      <c r="C66" s="33">
        <v>27722.7</v>
      </c>
      <c r="D66" s="33">
        <v>15719.3</v>
      </c>
      <c r="E66" s="50">
        <f t="shared" si="10"/>
        <v>56.701908544261556</v>
      </c>
    </row>
    <row r="67" spans="1:5" s="35" customFormat="1" ht="153.75" customHeight="1">
      <c r="A67" s="53" t="s">
        <v>179</v>
      </c>
      <c r="B67" s="53" t="s">
        <v>177</v>
      </c>
      <c r="C67" s="53">
        <f>C68</f>
        <v>1</v>
      </c>
      <c r="D67" s="51">
        <f t="shared" ref="D67" si="15">D68</f>
        <v>1</v>
      </c>
      <c r="E67" s="51">
        <f t="shared" si="10"/>
        <v>100</v>
      </c>
    </row>
    <row r="68" spans="1:5" ht="129" customHeight="1">
      <c r="A68" s="21" t="s">
        <v>180</v>
      </c>
      <c r="B68" s="21" t="s">
        <v>178</v>
      </c>
      <c r="C68" s="21">
        <v>1</v>
      </c>
      <c r="D68" s="33">
        <v>1</v>
      </c>
      <c r="E68" s="50">
        <f t="shared" si="10"/>
        <v>100</v>
      </c>
    </row>
    <row r="69" spans="1:5" ht="35.25" customHeight="1">
      <c r="A69" s="62"/>
      <c r="B69" s="30" t="s">
        <v>91</v>
      </c>
      <c r="C69" s="31">
        <f>C8+C55</f>
        <v>66498.7</v>
      </c>
      <c r="D69" s="31">
        <f>D8+D55</f>
        <v>36128.699999999997</v>
      </c>
      <c r="E69" s="51">
        <f t="shared" si="10"/>
        <v>54.329934269391735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200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-13705.199999999997</v>
      </c>
      <c r="D8" s="38">
        <f>-(D9+D10)</f>
        <v>-10738.5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1'!C69</f>
        <v>-66498.7</v>
      </c>
      <c r="D9" s="39">
        <f>-'Приложение 1'!D69</f>
        <v>-36128.699999999997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80203.899999999994</v>
      </c>
      <c r="D10" s="39">
        <f>'Приложение 2'!E35</f>
        <v>46867.199999999997</v>
      </c>
      <c r="E10" s="23"/>
      <c r="F10" s="23"/>
    </row>
    <row r="11" spans="1:6" ht="52.5" customHeight="1">
      <c r="A11" s="28"/>
      <c r="B11" s="29" t="s">
        <v>83</v>
      </c>
      <c r="C11" s="38">
        <f>-C8</f>
        <v>13705.199999999997</v>
      </c>
      <c r="D11" s="38">
        <f>-D8</f>
        <v>10738.5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0" workbookViewId="0">
      <selection activeCell="D34" sqref="D34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201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22412.7</v>
      </c>
      <c r="E7" s="12">
        <f t="shared" si="0"/>
        <v>11119.199999999999</v>
      </c>
      <c r="F7" s="41">
        <f t="shared" ref="F7:F32" si="1">E7/D7*100</f>
        <v>49.611157959549715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1155</v>
      </c>
      <c r="F8" s="40">
        <f t="shared" si="1"/>
        <v>52.933088909257563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8125.4</v>
      </c>
      <c r="F9" s="40">
        <f t="shared" si="1"/>
        <v>51.248186691895306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>
        <v>18</v>
      </c>
      <c r="F10" s="40">
        <f t="shared" si="1"/>
        <v>100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4260.7</v>
      </c>
      <c r="E12" s="67">
        <v>1820.8</v>
      </c>
      <c r="F12" s="40">
        <f t="shared" si="1"/>
        <v>42.734761893585556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1092</v>
      </c>
      <c r="F13" s="41">
        <f t="shared" si="1"/>
        <v>57.992565055762078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>
        <v>1092</v>
      </c>
      <c r="F14" s="41">
        <f t="shared" si="1"/>
        <v>57.992565055762078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2173.6999999999998</v>
      </c>
      <c r="E15" s="44">
        <f t="shared" si="3"/>
        <v>1609.6</v>
      </c>
      <c r="F15" s="41">
        <f t="shared" si="1"/>
        <v>74.048856787965221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1652.7</v>
      </c>
      <c r="E16" s="55">
        <v>1088.5999999999999</v>
      </c>
      <c r="F16" s="50">
        <f t="shared" si="1"/>
        <v>65.867973618926598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>
        <v>521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13725.5</v>
      </c>
      <c r="E18" s="12">
        <f>E20+E21+E19</f>
        <v>10764</v>
      </c>
      <c r="F18" s="41">
        <f t="shared" si="1"/>
        <v>78.423372554733888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3186</v>
      </c>
      <c r="E19" s="14">
        <v>2243.4</v>
      </c>
      <c r="F19" s="40">
        <f t="shared" si="1"/>
        <v>70.41431261770245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10362</v>
      </c>
      <c r="E20" s="14">
        <v>8520.6</v>
      </c>
      <c r="F20" s="40">
        <f t="shared" si="1"/>
        <v>82.229299363057322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177.5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29115</v>
      </c>
      <c r="E22" s="44">
        <f t="shared" ref="E22" si="4">E23+E25</f>
        <v>12920.400000000001</v>
      </c>
      <c r="F22" s="41">
        <f t="shared" si="1"/>
        <v>44.377125193199383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>
        <v>232.2</v>
      </c>
      <c r="F23" s="40">
        <f t="shared" si="1"/>
        <v>44.060721062618597</v>
      </c>
    </row>
    <row r="24" spans="1:6" ht="15.75">
      <c r="A24" s="7" t="s">
        <v>198</v>
      </c>
      <c r="B24" s="9" t="s">
        <v>57</v>
      </c>
      <c r="C24" s="9" t="s">
        <v>40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28288</v>
      </c>
      <c r="E25" s="14">
        <v>12688.2</v>
      </c>
      <c r="F25" s="40">
        <f t="shared" si="1"/>
        <v>44.853648190045256</v>
      </c>
    </row>
    <row r="26" spans="1:6" ht="15.75">
      <c r="A26" s="10" t="s">
        <v>60</v>
      </c>
      <c r="B26" s="11" t="s">
        <v>43</v>
      </c>
      <c r="C26" s="11"/>
      <c r="D26" s="44">
        <f>D27</f>
        <v>164</v>
      </c>
      <c r="E26" s="12">
        <f t="shared" ref="E26" si="5">E27</f>
        <v>164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164</v>
      </c>
      <c r="E27" s="14">
        <v>164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2140</v>
      </c>
      <c r="E28" s="12">
        <f t="shared" si="6"/>
        <v>1596</v>
      </c>
      <c r="F28" s="41">
        <f t="shared" si="1"/>
        <v>74.579439252336442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2140</v>
      </c>
      <c r="E29" s="14">
        <v>1596</v>
      </c>
      <c r="F29" s="40">
        <f t="shared" si="1"/>
        <v>74.579439252336442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462</v>
      </c>
      <c r="E30" s="44">
        <f t="shared" si="7"/>
        <v>324</v>
      </c>
      <c r="F30" s="40">
        <f t="shared" si="1"/>
        <v>70.129870129870127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302</v>
      </c>
      <c r="E31" s="14">
        <v>165</v>
      </c>
      <c r="F31" s="40">
        <f t="shared" si="1"/>
        <v>54.635761589403977</v>
      </c>
    </row>
    <row r="32" spans="1:6" ht="24" customHeight="1">
      <c r="A32" s="21" t="s">
        <v>166</v>
      </c>
      <c r="B32" s="9" t="s">
        <v>53</v>
      </c>
      <c r="C32" s="9" t="s">
        <v>40</v>
      </c>
      <c r="D32" s="14">
        <v>160</v>
      </c>
      <c r="E32" s="14">
        <v>159</v>
      </c>
      <c r="F32" s="40">
        <f t="shared" si="1"/>
        <v>99.375</v>
      </c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8128</v>
      </c>
      <c r="E33" s="12">
        <f t="shared" si="8"/>
        <v>7278</v>
      </c>
      <c r="F33" s="41">
        <f>E33/D33*100</f>
        <v>89.542322834645674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8128</v>
      </c>
      <c r="E34" s="14">
        <v>7278</v>
      </c>
      <c r="F34" s="40">
        <f>E34/D34*100</f>
        <v>89.542322834645674</v>
      </c>
    </row>
    <row r="35" spans="1:6" ht="15.75">
      <c r="A35" s="16" t="s">
        <v>68</v>
      </c>
      <c r="B35" s="11"/>
      <c r="C35" s="11"/>
      <c r="D35" s="44">
        <f>D7+D13+D15+D18+D22+D26+D28+D30+D33</f>
        <v>80203.899999999994</v>
      </c>
      <c r="E35" s="44">
        <f>E7+E13+E15+E18+E22+E26+E28+E30+E33</f>
        <v>46867.199999999997</v>
      </c>
      <c r="F35" s="41">
        <f>E35/D35*100</f>
        <v>58.435063631569037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2023-02-13T11:50:59Z</dcterms:modified>
</cp:coreProperties>
</file>