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D63" i="1" l="1"/>
  <c r="D22" i="3" l="1"/>
  <c r="D49" i="1"/>
  <c r="C49" i="1"/>
  <c r="C51" i="1"/>
  <c r="D51" i="1"/>
  <c r="D64" i="1" l="1"/>
  <c r="C64" i="1"/>
  <c r="F32" i="3" l="1"/>
  <c r="E7" i="3" l="1"/>
  <c r="E68" i="1" l="1"/>
  <c r="D30" i="3" l="1"/>
  <c r="E30" i="3"/>
  <c r="D22" i="1"/>
  <c r="C22" i="1"/>
  <c r="C24" i="1"/>
  <c r="E14" i="1"/>
  <c r="D10" i="1"/>
  <c r="C10" i="1"/>
  <c r="E10" i="1" l="1"/>
  <c r="D7" i="3" l="1"/>
  <c r="E22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2" i="1"/>
  <c r="E53" i="1"/>
  <c r="E51" i="1" l="1"/>
  <c r="D31" i="1"/>
  <c r="D16" i="1"/>
  <c r="E28" i="1" l="1"/>
  <c r="C47" i="1" l="1"/>
  <c r="D47" i="1"/>
  <c r="D67" i="1" l="1"/>
  <c r="C67" i="1"/>
  <c r="E67" i="1" l="1"/>
  <c r="C31" i="1"/>
  <c r="D15" i="1" l="1"/>
  <c r="E11" i="1" l="1"/>
  <c r="E12" i="1"/>
  <c r="E13" i="1"/>
  <c r="E17" i="1"/>
  <c r="E20" i="1"/>
  <c r="E23" i="1"/>
  <c r="E25" i="1"/>
  <c r="E32" i="1"/>
  <c r="E34" i="1"/>
  <c r="E38" i="1"/>
  <c r="E43" i="1"/>
  <c r="E46" i="1"/>
  <c r="E59" i="1"/>
  <c r="E62" i="1"/>
  <c r="E64" i="1"/>
  <c r="E65" i="1"/>
  <c r="E66" i="1"/>
  <c r="F30" i="3" l="1"/>
  <c r="F8" i="3"/>
  <c r="C16" i="1" l="1"/>
  <c r="E16" i="1" s="1"/>
  <c r="C19" i="1"/>
  <c r="D19" i="1"/>
  <c r="E22" i="1" l="1"/>
  <c r="E19" i="1"/>
  <c r="C15" i="1"/>
  <c r="E15" i="1" s="1"/>
  <c r="E18" i="3"/>
  <c r="D18" i="3"/>
  <c r="C63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3" i="1"/>
  <c r="E42" i="1"/>
  <c r="D26" i="1"/>
  <c r="E26" i="1" s="1"/>
  <c r="D45" i="1"/>
  <c r="C45" i="1"/>
  <c r="E37" i="1" l="1"/>
  <c r="E45" i="1"/>
  <c r="D33" i="1" l="1"/>
  <c r="C33" i="1"/>
  <c r="E33" i="1" l="1"/>
  <c r="E31" i="1"/>
  <c r="D30" i="1"/>
  <c r="C30" i="1"/>
  <c r="C29" i="1" s="1"/>
  <c r="D61" i="1"/>
  <c r="C61" i="1"/>
  <c r="C60" i="1" s="1"/>
  <c r="D58" i="1"/>
  <c r="C58" i="1"/>
  <c r="C57" i="1" s="1"/>
  <c r="C56" i="1" s="1"/>
  <c r="C55" i="1" s="1"/>
  <c r="E30" i="1" l="1"/>
  <c r="E58" i="1"/>
  <c r="E61" i="1"/>
  <c r="D60" i="1"/>
  <c r="D57" i="1"/>
  <c r="D56" i="1" s="1"/>
  <c r="D29" i="1"/>
  <c r="D13" i="3"/>
  <c r="E13" i="3"/>
  <c r="E56" i="1" l="1"/>
  <c r="D55" i="1"/>
  <c r="E60" i="1"/>
  <c r="F13" i="3"/>
  <c r="E29" i="1"/>
  <c r="E57" i="1"/>
  <c r="D44" i="1"/>
  <c r="C44" i="1"/>
  <c r="C40" i="1" s="1"/>
  <c r="D24" i="1"/>
  <c r="E24" i="1" l="1"/>
  <c r="E44" i="1"/>
  <c r="D40" i="1"/>
  <c r="E40" i="1" l="1"/>
  <c r="E55" i="1"/>
  <c r="D33" i="3"/>
  <c r="E33" i="3"/>
  <c r="D28" i="3"/>
  <c r="E28" i="3"/>
  <c r="E26" i="3"/>
  <c r="D9" i="1"/>
  <c r="C9" i="1"/>
  <c r="D21" i="1"/>
  <c r="C21" i="1"/>
  <c r="F22" i="3" l="1"/>
  <c r="F28" i="3"/>
  <c r="F15" i="3"/>
  <c r="D35" i="3"/>
  <c r="C10" i="5" s="1"/>
  <c r="F26" i="3"/>
  <c r="F33" i="3"/>
  <c r="E35" i="3"/>
  <c r="E21" i="1"/>
  <c r="E9" i="1"/>
  <c r="C18" i="1"/>
  <c r="C8" i="1" s="1"/>
  <c r="D18" i="1"/>
  <c r="D8" i="1" s="1"/>
  <c r="F35" i="3" l="1"/>
  <c r="D10" i="5"/>
  <c r="E18" i="1"/>
  <c r="C69" i="1"/>
  <c r="E8" i="1" l="1"/>
  <c r="D69" i="1"/>
  <c r="D9" i="5" s="1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<sst xmlns="http://schemas.openxmlformats.org/spreadsheetml/2006/main" count="238" uniqueCount="202">
  <si>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</si>
  <si>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</si>
  <si>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</si>
  <si>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</si>
  <si>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</si>
  <si>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</si>
  <si>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</si>
  <si>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</si>
  <si>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</si>
  <si>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</si>
  <si>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</si>
  <si>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</si>
  <si>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</si>
  <si>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</si>
  <si>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</si>
  <si>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</si>
  <si>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</si>
  <si>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</si>
  <si>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</si>
  <si>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</si>
  <si>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</si>
  <si>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</si>
  <si>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</si>
  <si>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</si>
  <si>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</si>
  <si>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</si>
  <si>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</si>
  <si>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</si>
  <si>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</si>
  <si>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</si>
  <si>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</si>
  <si>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</si>
  <si>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</si>
  <si>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</si>
  <si>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</si>
  <si>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</si>
  <si>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</si>
  <si>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</si>
  <si>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</si>
  <si>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</si>
  <si>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</si>
  <si>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</si>
  <si>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</si>
  <si>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</si>
  <si>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</si>
  <si>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</si>
  <si>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</si>
  <si>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</si>
  <si>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</si>
  <si>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</si>
  <si>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</si>
  <si>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</si>
  <si>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</si>
  <si>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</si>
  <si>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</si>
  <si>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</si>
  <si>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</si>
  <si>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</si>
  <si>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</si>
  <si>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</si>
  <si>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</si>
  <si>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</si>
  <si>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</si>
  <si>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</si>
  <si>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</si>
  <si>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</si>
  <si>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</si>
  <si>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</si>
  <si>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</si>
  <si>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</si>
  <si>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</si>
  <si>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</si>
  <si>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</si>
  <si>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</si>
  <si>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</si>
  <si>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</si>
  <si>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</si>
  <si>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</si>
  <si>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</si>
  <si>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</si>
  <si>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</si>
  <si>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</si>
  <si>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</si>
  <si>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</si>
  <si>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</si>
  <si>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</si>
  <si>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</si>
  <si>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</si>
  <si>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</si>
  <si>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</si>
  <si>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</si>
  <si>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</si>
  <si>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</si>
  <si>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</si>
  <si>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</si>
  <si>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</si>
  <si>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</si>
  <si>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</si>
  <si>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</si>
  <si>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</si>
  <si>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</si>
  <si>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</si>
  <si>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</si>
  <si>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</si>
  <si>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</si>
  <si>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</si>
  <si>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</si>
  <si>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</si>
  <si>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</si>
  <si>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</si>
  <si>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</si>
  <si>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</si>
  <si>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</si>
  <si>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</si>
  <si>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</si>
  <si>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</si>
  <si>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</si>
  <si>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</si>
  <si>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</si>
  <si>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</si>
  <si>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</si>
  <si>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</si>
  <si>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</si>
  <si>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</si>
  <si>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</si>
  <si>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</si>
  <si>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</si>
  <si>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</si>
  <si>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</si>
  <si>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</si>
  <si>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</si>
  <si>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</si>
  <si>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</si>
  <si>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</si>
  <si>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</si>
  <si>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</si>
  <si>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</si>
  <si>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</si>
  <si>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</si>
  <si>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</si>
  <si>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</si>
  <si>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</si>
  <si>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</si>
  <si>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</si>
  <si>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</si>
  <si>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</si>
  <si>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</si>
  <si>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</si>
  <si>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</si>
  <si>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</si>
  <si>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</si>
  <si>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</si>
  <si>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</si>
  <si>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</si>
  <si>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</si>
  <si>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</si>
  <si>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</si>
  <si>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</si>
  <si>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</si>
  <si>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</si>
  <si>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</si>
  <si>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</si>
  <si>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</si>
  <si>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</si>
  <si>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</si>
  <si>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</si>
  <si>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</si>
  <si>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</si>
  <si>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</si>
  <si>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</si>
  <si>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</si>
  <si>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</si>
  <si>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</si>
  <si>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</si>
  <si>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</si>
  <si>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</si>
  <si>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</si>
  <si>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</si>
  <si>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</si>
  <si>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</si>
  <si>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</si>
  <si>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</si>
  <si>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</si>
  <si>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</si>
  <si>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</si>
  <si>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</si>
  <si>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</si>
  <si>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</si>
  <si>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</si>
  <si>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</si>
  <si>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</si>
  <si>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</si>
  <si>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</si>
  <si>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</si>
  <si>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</si>
  <si>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</si>
  <si>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</si>
  <si>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</si>
  <si>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Коммунальное хозяйство</t>
  </si>
  <si>
    <t>по кодам классификации доходов бюджетов за   январь -август  2022 года</t>
  </si>
  <si>
    <t>разделам и подразделам классификации расходов бюджетов за  январь -август  2022 года</t>
  </si>
  <si>
    <t>муниципального образования поселок Боровский за январь-август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</si>
</sst>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59" zoomScaleNormal="59" workbookViewId="0">
      <selection activeCell="C69" sqref="C69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8.855468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68" t="s">
        <v>24</v>
      </c>
      <c r="B4" s="68"/>
      <c r="C4" s="68"/>
      <c r="D4" s="68"/>
    </row>
    <row r="5" spans="1:5" ht="16.5">
      <c r="A5" s="47"/>
      <c r="B5" s="48" t="s">
        <v>199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94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167</v>
      </c>
    </row>
    <row r="8" spans="1:5" ht="55.5" customHeight="1">
      <c r="A8" s="30" t="s">
        <v>110</v>
      </c>
      <c r="B8" s="30" t="s">
        <v>4</v>
      </c>
      <c r="C8" s="31">
        <f>C9+C15+C18+C26+C29+C40+C51</f>
        <v>36375.199999999997</v>
      </c>
      <c r="D8" s="31">
        <f>D9+D15+D18+D26+D29+D40+D51+D49</f>
        <v>22566.7</v>
      </c>
      <c r="E8" s="51">
        <f t="shared" ref="E8:E34" si="0">D8/C8*100</f>
        <v>62.038696694451168</v>
      </c>
    </row>
    <row r="9" spans="1:5" s="35" customFormat="1" ht="32.25" customHeight="1">
      <c r="A9" s="30" t="s">
        <v>111</v>
      </c>
      <c r="B9" s="30" t="s">
        <v>5</v>
      </c>
      <c r="C9" s="31">
        <f>C10</f>
        <v>10762.3</v>
      </c>
      <c r="D9" s="31">
        <f>D10</f>
        <v>7742.7</v>
      </c>
      <c r="E9" s="51">
        <f t="shared" si="0"/>
        <v>71.942800330784323</v>
      </c>
    </row>
    <row r="10" spans="1:5" ht="32.25" customHeight="1">
      <c r="A10" s="32" t="s">
        <v>6</v>
      </c>
      <c r="B10" s="32" t="s">
        <v>7</v>
      </c>
      <c r="C10" s="33">
        <f>C11+C12+C13+C14</f>
        <v>10762.3</v>
      </c>
      <c r="D10" s="33">
        <f t="shared" ref="D10" si="1">D11+D12+D13+D14</f>
        <v>7742.7</v>
      </c>
      <c r="E10" s="50">
        <f t="shared" si="0"/>
        <v>71.942800330784323</v>
      </c>
    </row>
    <row r="11" spans="1:5" ht="144.75" customHeight="1">
      <c r="A11" s="32" t="s">
        <v>8</v>
      </c>
      <c r="B11" s="42" t="s">
        <v>96</v>
      </c>
      <c r="C11" s="33">
        <v>6161.6</v>
      </c>
      <c r="D11" s="33">
        <v>3981</v>
      </c>
      <c r="E11" s="50">
        <f t="shared" si="0"/>
        <v>64.609841599584513</v>
      </c>
    </row>
    <row r="12" spans="1:5" ht="247.5" customHeight="1">
      <c r="A12" s="32" t="s">
        <v>112</v>
      </c>
      <c r="B12" s="34" t="s">
        <v>97</v>
      </c>
      <c r="C12" s="33">
        <v>6.9</v>
      </c>
      <c r="D12" s="33">
        <v>6.7</v>
      </c>
      <c r="E12" s="50">
        <f t="shared" si="0"/>
        <v>97.101449275362313</v>
      </c>
    </row>
    <row r="13" spans="1:5" ht="101.25" customHeight="1">
      <c r="A13" s="32" t="s">
        <v>113</v>
      </c>
      <c r="B13" s="32" t="s">
        <v>25</v>
      </c>
      <c r="C13" s="33">
        <v>106.2</v>
      </c>
      <c r="D13" s="33">
        <v>104</v>
      </c>
      <c r="E13" s="50">
        <f t="shared" si="0"/>
        <v>97.928436911487765</v>
      </c>
    </row>
    <row r="14" spans="1:5" ht="192.75" customHeight="1">
      <c r="A14" s="32" t="s">
        <v>191</v>
      </c>
      <c r="B14" s="64" t="s">
        <v>190</v>
      </c>
      <c r="C14" s="33">
        <v>4487.6000000000004</v>
      </c>
      <c r="D14" s="33">
        <v>3651</v>
      </c>
      <c r="E14" s="50">
        <f t="shared" si="0"/>
        <v>81.357518495409565</v>
      </c>
    </row>
    <row r="15" spans="1:5" s="35" customFormat="1" ht="34.5" customHeight="1">
      <c r="A15" s="30" t="s">
        <v>161</v>
      </c>
      <c r="B15" s="30" t="s">
        <v>159</v>
      </c>
      <c r="C15" s="31">
        <f>C16</f>
        <v>1.4</v>
      </c>
      <c r="D15" s="31">
        <f t="shared" ref="D15:D16" si="2">D16</f>
        <v>0</v>
      </c>
      <c r="E15" s="51">
        <f t="shared" si="0"/>
        <v>0</v>
      </c>
    </row>
    <row r="16" spans="1:5" ht="39" customHeight="1">
      <c r="A16" s="32" t="s">
        <v>162</v>
      </c>
      <c r="B16" s="32" t="s">
        <v>160</v>
      </c>
      <c r="C16" s="65">
        <f>C17</f>
        <v>1.4</v>
      </c>
      <c r="D16" s="65">
        <f t="shared" si="2"/>
        <v>0</v>
      </c>
      <c r="E16" s="50">
        <f t="shared" si="0"/>
        <v>0</v>
      </c>
    </row>
    <row r="17" spans="1:5" ht="37.5" customHeight="1">
      <c r="A17" s="32" t="s">
        <v>163</v>
      </c>
      <c r="B17" s="32" t="s">
        <v>160</v>
      </c>
      <c r="C17" s="65">
        <v>1.4</v>
      </c>
      <c r="D17" s="65">
        <v>0</v>
      </c>
      <c r="E17" s="50">
        <f t="shared" si="0"/>
        <v>0</v>
      </c>
    </row>
    <row r="18" spans="1:5" s="35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10997.599999999999</v>
      </c>
      <c r="E18" s="51">
        <f t="shared" si="0"/>
        <v>51.630712894063514</v>
      </c>
    </row>
    <row r="19" spans="1:5" ht="31.5">
      <c r="A19" s="32" t="s">
        <v>114</v>
      </c>
      <c r="B19" s="32" t="s">
        <v>11</v>
      </c>
      <c r="C19" s="33">
        <f>C20</f>
        <v>3423.4</v>
      </c>
      <c r="D19" s="33">
        <f>D20</f>
        <v>653.79999999999995</v>
      </c>
      <c r="E19" s="50">
        <f t="shared" si="0"/>
        <v>19.0979727756032</v>
      </c>
    </row>
    <row r="20" spans="1:5" ht="98.25" customHeight="1">
      <c r="A20" s="32" t="s">
        <v>115</v>
      </c>
      <c r="B20" s="32" t="s">
        <v>98</v>
      </c>
      <c r="C20" s="33">
        <v>3423.4</v>
      </c>
      <c r="D20" s="33">
        <v>653.79999999999995</v>
      </c>
      <c r="E20" s="50">
        <f t="shared" si="0"/>
        <v>19.0979727756032</v>
      </c>
    </row>
    <row r="21" spans="1:5" ht="15.75">
      <c r="A21" s="32" t="s">
        <v>116</v>
      </c>
      <c r="B21" s="32" t="s">
        <v>12</v>
      </c>
      <c r="C21" s="33">
        <f>C22+C24</f>
        <v>17877.099999999999</v>
      </c>
      <c r="D21" s="33">
        <f>D22+D24</f>
        <v>10343.799999999999</v>
      </c>
      <c r="E21" s="50">
        <f t="shared" si="0"/>
        <v>57.860614976702038</v>
      </c>
    </row>
    <row r="22" spans="1:5" ht="43.5" customHeight="1">
      <c r="A22" s="32" t="s">
        <v>100</v>
      </c>
      <c r="B22" s="32" t="s">
        <v>99</v>
      </c>
      <c r="C22" s="33">
        <f>C23</f>
        <v>11373.6</v>
      </c>
      <c r="D22" s="33">
        <f t="shared" ref="D22" si="3">D23</f>
        <v>9145</v>
      </c>
      <c r="E22" s="50">
        <f t="shared" si="0"/>
        <v>80.405500457199125</v>
      </c>
    </row>
    <row r="23" spans="1:5" ht="72" customHeight="1">
      <c r="A23" s="32" t="s">
        <v>101</v>
      </c>
      <c r="B23" s="32" t="s">
        <v>102</v>
      </c>
      <c r="C23" s="33">
        <v>11373.6</v>
      </c>
      <c r="D23" s="33">
        <v>9145</v>
      </c>
      <c r="E23" s="50">
        <f t="shared" si="0"/>
        <v>80.405500457199125</v>
      </c>
    </row>
    <row r="24" spans="1:5" ht="36.75" customHeight="1">
      <c r="A24" s="32" t="s">
        <v>103</v>
      </c>
      <c r="B24" s="32" t="s">
        <v>104</v>
      </c>
      <c r="C24" s="33">
        <f>C25</f>
        <v>6503.5</v>
      </c>
      <c r="D24" s="33">
        <f>D25</f>
        <v>1198.8</v>
      </c>
      <c r="E24" s="50">
        <f t="shared" si="0"/>
        <v>18.433151380026139</v>
      </c>
    </row>
    <row r="25" spans="1:5" ht="96.75" customHeight="1">
      <c r="A25" s="32" t="s">
        <v>105</v>
      </c>
      <c r="B25" s="32" t="s">
        <v>106</v>
      </c>
      <c r="C25" s="33">
        <v>6503.5</v>
      </c>
      <c r="D25" s="33">
        <v>1198.8</v>
      </c>
      <c r="E25" s="50">
        <f t="shared" si="0"/>
        <v>18.433151380026139</v>
      </c>
    </row>
    <row r="26" spans="1:5" ht="41.25" customHeight="1">
      <c r="A26" s="58" t="s">
        <v>131</v>
      </c>
      <c r="B26" s="58" t="s">
        <v>130</v>
      </c>
      <c r="C26" s="31">
        <f t="shared" ref="C26:D27" si="4">C27</f>
        <v>6.4</v>
      </c>
      <c r="D26" s="31">
        <f t="shared" si="4"/>
        <v>4.8</v>
      </c>
      <c r="E26" s="51">
        <f t="shared" si="0"/>
        <v>74.999999999999986</v>
      </c>
    </row>
    <row r="27" spans="1:5" ht="96" customHeight="1">
      <c r="A27" s="52" t="s">
        <v>134</v>
      </c>
      <c r="B27" s="52" t="s">
        <v>132</v>
      </c>
      <c r="C27" s="33">
        <f t="shared" si="4"/>
        <v>6.4</v>
      </c>
      <c r="D27" s="33">
        <f t="shared" si="4"/>
        <v>4.8</v>
      </c>
      <c r="E27" s="50">
        <f t="shared" si="0"/>
        <v>74.999999999999986</v>
      </c>
    </row>
    <row r="28" spans="1:5" ht="200.25" customHeight="1">
      <c r="A28" s="52" t="s">
        <v>135</v>
      </c>
      <c r="B28" s="59" t="s">
        <v>133</v>
      </c>
      <c r="C28" s="33">
        <v>6.4</v>
      </c>
      <c r="D28" s="33">
        <v>4.8</v>
      </c>
      <c r="E28" s="50">
        <f t="shared" si="0"/>
        <v>74.999999999999986</v>
      </c>
    </row>
    <row r="29" spans="1:5" s="35" customFormat="1" ht="125.25" customHeight="1">
      <c r="A29" s="30" t="s">
        <v>118</v>
      </c>
      <c r="B29" s="30" t="s">
        <v>13</v>
      </c>
      <c r="C29" s="31">
        <f>C30+C37+C35</f>
        <v>3539.6</v>
      </c>
      <c r="D29" s="31">
        <f>D30+D37+D35</f>
        <v>3014.2</v>
      </c>
      <c r="E29" s="51">
        <f t="shared" si="0"/>
        <v>85.156514860436204</v>
      </c>
    </row>
    <row r="30" spans="1:5" ht="287.25" customHeight="1">
      <c r="A30" s="32" t="s">
        <v>117</v>
      </c>
      <c r="B30" s="34" t="s">
        <v>26</v>
      </c>
      <c r="C30" s="33">
        <f>C31+C33</f>
        <v>3202.6</v>
      </c>
      <c r="D30" s="33">
        <f>D31+D33</f>
        <v>2726.2</v>
      </c>
      <c r="E30" s="50">
        <f t="shared" si="0"/>
        <v>85.124586273652653</v>
      </c>
    </row>
    <row r="31" spans="1:5" ht="144.75" customHeight="1">
      <c r="A31" s="60" t="s">
        <v>119</v>
      </c>
      <c r="B31" s="34" t="s">
        <v>92</v>
      </c>
      <c r="C31" s="33">
        <f>C32</f>
        <v>102</v>
      </c>
      <c r="D31" s="33">
        <f t="shared" ref="D31" si="5">D32</f>
        <v>81.2</v>
      </c>
      <c r="E31" s="50">
        <f t="shared" si="0"/>
        <v>79.607843137254903</v>
      </c>
    </row>
    <row r="32" spans="1:5" ht="151.5" customHeight="1">
      <c r="A32" s="60" t="s">
        <v>120</v>
      </c>
      <c r="B32" s="36" t="s">
        <v>95</v>
      </c>
      <c r="C32" s="33">
        <v>102</v>
      </c>
      <c r="D32" s="33">
        <v>81.2</v>
      </c>
      <c r="E32" s="50">
        <f t="shared" si="0"/>
        <v>79.607843137254903</v>
      </c>
    </row>
    <row r="33" spans="1:5" ht="99" customHeight="1">
      <c r="A33" s="32" t="s">
        <v>121</v>
      </c>
      <c r="B33" s="36" t="s">
        <v>93</v>
      </c>
      <c r="C33" s="33">
        <f>C34</f>
        <v>3100.6</v>
      </c>
      <c r="D33" s="33">
        <f>D34</f>
        <v>2645</v>
      </c>
      <c r="E33" s="50">
        <f t="shared" si="0"/>
        <v>85.306069792943305</v>
      </c>
    </row>
    <row r="34" spans="1:5" ht="90" customHeight="1">
      <c r="A34" s="32" t="s">
        <v>122</v>
      </c>
      <c r="B34" s="32" t="s">
        <v>107</v>
      </c>
      <c r="C34" s="33">
        <v>3100.6</v>
      </c>
      <c r="D34" s="33">
        <v>2645</v>
      </c>
      <c r="E34" s="50">
        <f t="shared" si="0"/>
        <v>85.306069792943305</v>
      </c>
    </row>
    <row r="35" spans="1:5" ht="105" customHeight="1">
      <c r="A35" s="52" t="s">
        <v>149</v>
      </c>
      <c r="B35" s="52" t="s">
        <v>147</v>
      </c>
      <c r="C35" s="54">
        <f>C36</f>
        <v>1</v>
      </c>
      <c r="D35" s="54">
        <f>D36</f>
        <v>0.7</v>
      </c>
      <c r="E35" s="50"/>
    </row>
    <row r="36" spans="1:5" ht="102.75" customHeight="1">
      <c r="A36" s="52" t="s">
        <v>150</v>
      </c>
      <c r="B36" s="52" t="s">
        <v>148</v>
      </c>
      <c r="C36" s="54">
        <v>1</v>
      </c>
      <c r="D36" s="54">
        <v>0.7</v>
      </c>
      <c r="E36" s="50"/>
    </row>
    <row r="37" spans="1:5" ht="207.75" customHeight="1">
      <c r="A37" s="52" t="s">
        <v>137</v>
      </c>
      <c r="B37" s="59" t="s">
        <v>136</v>
      </c>
      <c r="C37" s="33">
        <f>C38+C39</f>
        <v>336</v>
      </c>
      <c r="D37" s="33">
        <f t="shared" ref="D37" si="6">D38+D39</f>
        <v>287.3</v>
      </c>
      <c r="E37" s="50">
        <f t="shared" ref="E37:E46" si="7">D37/C37*100</f>
        <v>85.505952380952394</v>
      </c>
    </row>
    <row r="38" spans="1:5" ht="188.25" customHeight="1">
      <c r="A38" s="52" t="s">
        <v>139</v>
      </c>
      <c r="B38" s="52" t="s">
        <v>138</v>
      </c>
      <c r="C38" s="33">
        <v>290</v>
      </c>
      <c r="D38" s="33">
        <v>246.6</v>
      </c>
      <c r="E38" s="51">
        <f t="shared" si="7"/>
        <v>85.034482758620683</v>
      </c>
    </row>
    <row r="39" spans="1:5" ht="243" customHeight="1">
      <c r="A39" s="52" t="s">
        <v>187</v>
      </c>
      <c r="B39" s="63" t="s">
        <v>188</v>
      </c>
      <c r="C39" s="33">
        <v>46</v>
      </c>
      <c r="D39" s="33">
        <v>40.700000000000003</v>
      </c>
      <c r="E39" s="51">
        <f t="shared" si="7"/>
        <v>88.478260869565233</v>
      </c>
    </row>
    <row r="40" spans="1:5" s="35" customFormat="1" ht="72" customHeight="1">
      <c r="A40" s="30" t="s">
        <v>123</v>
      </c>
      <c r="B40" s="30" t="s">
        <v>14</v>
      </c>
      <c r="C40" s="31">
        <f>C44+C41</f>
        <v>658</v>
      </c>
      <c r="D40" s="31">
        <f>D44+D41</f>
        <v>594.59999999999991</v>
      </c>
      <c r="E40" s="51">
        <f t="shared" si="7"/>
        <v>90.364741641337375</v>
      </c>
    </row>
    <row r="41" spans="1:5" s="43" customFormat="1" ht="33" customHeight="1">
      <c r="A41" s="32" t="s">
        <v>153</v>
      </c>
      <c r="B41" s="32" t="s">
        <v>151</v>
      </c>
      <c r="C41" s="33">
        <f>C43</f>
        <v>28</v>
      </c>
      <c r="D41" s="33">
        <f>D43</f>
        <v>26.8</v>
      </c>
      <c r="E41" s="50">
        <f t="shared" si="7"/>
        <v>95.714285714285722</v>
      </c>
    </row>
    <row r="42" spans="1:5" s="43" customFormat="1" ht="33" customHeight="1">
      <c r="A42" s="32" t="s">
        <v>156</v>
      </c>
      <c r="B42" s="32" t="s">
        <v>155</v>
      </c>
      <c r="C42" s="33">
        <f>C43</f>
        <v>28</v>
      </c>
      <c r="D42" s="33">
        <f>D43</f>
        <v>26.8</v>
      </c>
      <c r="E42" s="50">
        <f t="shared" si="7"/>
        <v>95.714285714285722</v>
      </c>
    </row>
    <row r="43" spans="1:5" s="43" customFormat="1" ht="69" customHeight="1">
      <c r="A43" s="32" t="s">
        <v>154</v>
      </c>
      <c r="B43" s="32" t="s">
        <v>152</v>
      </c>
      <c r="C43" s="33">
        <v>28</v>
      </c>
      <c r="D43" s="33">
        <v>26.8</v>
      </c>
      <c r="E43" s="50">
        <f t="shared" si="7"/>
        <v>95.714285714285722</v>
      </c>
    </row>
    <row r="44" spans="1:5" ht="31.5" customHeight="1">
      <c r="A44" s="32" t="s">
        <v>124</v>
      </c>
      <c r="B44" s="32" t="s">
        <v>27</v>
      </c>
      <c r="C44" s="33">
        <f>C47+C45</f>
        <v>630</v>
      </c>
      <c r="D44" s="33">
        <f>D47+D45</f>
        <v>567.79999999999995</v>
      </c>
      <c r="E44" s="50">
        <f t="shared" si="7"/>
        <v>90.126984126984127</v>
      </c>
    </row>
    <row r="45" spans="1:5" ht="71.25" customHeight="1">
      <c r="A45" s="52" t="s">
        <v>142</v>
      </c>
      <c r="B45" s="52" t="s">
        <v>140</v>
      </c>
      <c r="C45" s="33">
        <f>C46</f>
        <v>630</v>
      </c>
      <c r="D45" s="33">
        <f>D46</f>
        <v>468.5</v>
      </c>
      <c r="E45" s="50">
        <f t="shared" si="7"/>
        <v>74.365079365079367</v>
      </c>
    </row>
    <row r="46" spans="1:5" ht="85.5" customHeight="1">
      <c r="A46" s="52" t="s">
        <v>143</v>
      </c>
      <c r="B46" s="52" t="s">
        <v>141</v>
      </c>
      <c r="C46" s="33">
        <v>630</v>
      </c>
      <c r="D46" s="33">
        <v>468.5</v>
      </c>
      <c r="E46" s="50">
        <f t="shared" si="7"/>
        <v>74.365079365079367</v>
      </c>
    </row>
    <row r="47" spans="1:5" ht="61.5" customHeight="1">
      <c r="A47" s="32" t="s">
        <v>125</v>
      </c>
      <c r="B47" s="32" t="s">
        <v>28</v>
      </c>
      <c r="C47" s="33">
        <f t="shared" ref="C47:D47" si="8">C48</f>
        <v>0</v>
      </c>
      <c r="D47" s="33">
        <f t="shared" si="8"/>
        <v>99.3</v>
      </c>
      <c r="E47" s="51"/>
    </row>
    <row r="48" spans="1:5" ht="67.5" customHeight="1">
      <c r="A48" s="32" t="s">
        <v>126</v>
      </c>
      <c r="B48" s="32" t="s">
        <v>108</v>
      </c>
      <c r="C48" s="33"/>
      <c r="D48" s="33">
        <v>99.3</v>
      </c>
      <c r="E48" s="51"/>
    </row>
    <row r="49" spans="1:5" ht="67.5" customHeight="1">
      <c r="A49" s="30" t="s">
        <v>192</v>
      </c>
      <c r="B49" s="30" t="s">
        <v>193</v>
      </c>
      <c r="C49" s="33">
        <f>C50</f>
        <v>0</v>
      </c>
      <c r="D49" s="33">
        <f>D50</f>
        <v>51.4</v>
      </c>
      <c r="E49" s="51"/>
    </row>
    <row r="50" spans="1:5" ht="67.5" customHeight="1">
      <c r="A50" s="32" t="s">
        <v>194</v>
      </c>
      <c r="B50" s="32" t="s">
        <v>195</v>
      </c>
      <c r="C50" s="33"/>
      <c r="D50" s="33">
        <v>51.4</v>
      </c>
      <c r="E50" s="51"/>
    </row>
    <row r="51" spans="1:5" ht="40.5" customHeight="1">
      <c r="A51" s="30" t="s">
        <v>127</v>
      </c>
      <c r="B51" s="37" t="s">
        <v>86</v>
      </c>
      <c r="C51" s="31">
        <f>C52+C53+C54</f>
        <v>107</v>
      </c>
      <c r="D51" s="31">
        <f>D52+D53+D54</f>
        <v>161.4</v>
      </c>
      <c r="E51" s="31">
        <f t="shared" ref="E51" si="9">E52+E53</f>
        <v>172.28571428571428</v>
      </c>
    </row>
    <row r="52" spans="1:5" ht="136.5" customHeight="1">
      <c r="A52" s="21" t="s">
        <v>183</v>
      </c>
      <c r="B52" s="21" t="s">
        <v>182</v>
      </c>
      <c r="C52" s="33">
        <v>2</v>
      </c>
      <c r="D52" s="33">
        <v>3</v>
      </c>
      <c r="E52" s="51">
        <f t="shared" ref="E52:E69" si="10">D52/C52*100</f>
        <v>150</v>
      </c>
    </row>
    <row r="53" spans="1:5" ht="167.25" customHeight="1">
      <c r="A53" s="21" t="s">
        <v>184</v>
      </c>
      <c r="B53" s="21" t="s">
        <v>185</v>
      </c>
      <c r="C53" s="33">
        <v>105</v>
      </c>
      <c r="D53" s="33">
        <v>23.4</v>
      </c>
      <c r="E53" s="51">
        <f t="shared" si="10"/>
        <v>22.285714285714285</v>
      </c>
    </row>
    <row r="54" spans="1:5" ht="112.5" customHeight="1">
      <c r="A54" s="21" t="s">
        <v>196</v>
      </c>
      <c r="B54" s="21" t="s">
        <v>197</v>
      </c>
      <c r="C54" s="33"/>
      <c r="D54" s="33">
        <v>135</v>
      </c>
      <c r="E54" s="51"/>
    </row>
    <row r="55" spans="1:5" ht="42.75" customHeight="1">
      <c r="A55" s="61" t="s">
        <v>128</v>
      </c>
      <c r="B55" s="30" t="s">
        <v>94</v>
      </c>
      <c r="C55" s="31">
        <f>C56+C67</f>
        <v>30123.5</v>
      </c>
      <c r="D55" s="31">
        <f t="shared" ref="D55" si="11">D56+D67</f>
        <v>19395.7</v>
      </c>
      <c r="E55" s="51">
        <f t="shared" si="10"/>
        <v>64.387272395305999</v>
      </c>
    </row>
    <row r="56" spans="1:5" ht="116.25" customHeight="1">
      <c r="A56" s="61" t="s">
        <v>129</v>
      </c>
      <c r="B56" s="30" t="s">
        <v>15</v>
      </c>
      <c r="C56" s="31">
        <f>C57+C60+C63</f>
        <v>30122.5</v>
      </c>
      <c r="D56" s="31">
        <f t="shared" ref="D56" si="12">D57+D60+D63</f>
        <v>19394.7</v>
      </c>
      <c r="E56" s="51">
        <f t="shared" si="10"/>
        <v>64.386090131961154</v>
      </c>
    </row>
    <row r="57" spans="1:5" ht="57.75" customHeight="1">
      <c r="A57" s="32" t="s">
        <v>169</v>
      </c>
      <c r="B57" s="32" t="s">
        <v>16</v>
      </c>
      <c r="C57" s="33">
        <f t="shared" ref="C57:D58" si="13">C58</f>
        <v>424</v>
      </c>
      <c r="D57" s="33">
        <f t="shared" si="13"/>
        <v>318</v>
      </c>
      <c r="E57" s="51">
        <f t="shared" si="10"/>
        <v>75</v>
      </c>
    </row>
    <row r="58" spans="1:5" ht="31.5">
      <c r="A58" s="32" t="s">
        <v>168</v>
      </c>
      <c r="B58" s="32" t="s">
        <v>17</v>
      </c>
      <c r="C58" s="33">
        <f t="shared" si="13"/>
        <v>424</v>
      </c>
      <c r="D58" s="33">
        <f t="shared" si="13"/>
        <v>318</v>
      </c>
      <c r="E58" s="51">
        <f t="shared" si="10"/>
        <v>75</v>
      </c>
    </row>
    <row r="59" spans="1:5" ht="47.25">
      <c r="A59" s="32" t="s">
        <v>186</v>
      </c>
      <c r="B59" s="32" t="s">
        <v>29</v>
      </c>
      <c r="C59" s="33">
        <v>424</v>
      </c>
      <c r="D59" s="33">
        <v>318</v>
      </c>
      <c r="E59" s="51">
        <f t="shared" si="10"/>
        <v>75</v>
      </c>
    </row>
    <row r="60" spans="1:5" ht="63">
      <c r="A60" s="32" t="s">
        <v>171</v>
      </c>
      <c r="B60" s="32" t="s">
        <v>18</v>
      </c>
      <c r="C60" s="33">
        <f t="shared" ref="C60:D61" si="14">C61</f>
        <v>1368</v>
      </c>
      <c r="D60" s="33">
        <f t="shared" si="14"/>
        <v>1088</v>
      </c>
      <c r="E60" s="51">
        <f t="shared" si="10"/>
        <v>79.532163742690059</v>
      </c>
    </row>
    <row r="61" spans="1:5" ht="65.25" customHeight="1">
      <c r="A61" s="32" t="s">
        <v>172</v>
      </c>
      <c r="B61" s="32" t="s">
        <v>30</v>
      </c>
      <c r="C61" s="33">
        <f t="shared" si="14"/>
        <v>1368</v>
      </c>
      <c r="D61" s="33">
        <f t="shared" si="14"/>
        <v>1088</v>
      </c>
      <c r="E61" s="51">
        <f t="shared" si="10"/>
        <v>79.532163742690059</v>
      </c>
    </row>
    <row r="62" spans="1:5" ht="67.5" customHeight="1">
      <c r="A62" s="32" t="s">
        <v>170</v>
      </c>
      <c r="B62" s="32" t="s">
        <v>31</v>
      </c>
      <c r="C62" s="33">
        <v>1368</v>
      </c>
      <c r="D62" s="33">
        <v>1088</v>
      </c>
      <c r="E62" s="51">
        <f t="shared" si="10"/>
        <v>79.532163742690059</v>
      </c>
    </row>
    <row r="63" spans="1:5" ht="42" customHeight="1">
      <c r="A63" s="32" t="s">
        <v>173</v>
      </c>
      <c r="B63" s="32" t="s">
        <v>19</v>
      </c>
      <c r="C63" s="33">
        <f>C64+C66</f>
        <v>28330.5</v>
      </c>
      <c r="D63" s="33">
        <f>D64+D66</f>
        <v>17988.7</v>
      </c>
      <c r="E63" s="51">
        <f t="shared" si="10"/>
        <v>63.495878999664676</v>
      </c>
    </row>
    <row r="64" spans="1:5" ht="122.25" customHeight="1">
      <c r="A64" s="52" t="s">
        <v>174</v>
      </c>
      <c r="B64" s="52" t="s">
        <v>144</v>
      </c>
      <c r="C64" s="33">
        <f>C65</f>
        <v>607.79999999999995</v>
      </c>
      <c r="D64" s="33">
        <f>D65</f>
        <v>269.39999999999998</v>
      </c>
      <c r="E64" s="51">
        <f t="shared" si="10"/>
        <v>44.323790720631784</v>
      </c>
    </row>
    <row r="65" spans="1:5" ht="144" customHeight="1">
      <c r="A65" s="52" t="s">
        <v>175</v>
      </c>
      <c r="B65" s="52" t="s">
        <v>145</v>
      </c>
      <c r="C65" s="33">
        <v>607.79999999999995</v>
      </c>
      <c r="D65" s="33">
        <v>269.39999999999998</v>
      </c>
      <c r="E65" s="50">
        <f t="shared" si="10"/>
        <v>44.323790720631784</v>
      </c>
    </row>
    <row r="66" spans="1:5" ht="49.5" customHeight="1">
      <c r="A66" s="32" t="s">
        <v>176</v>
      </c>
      <c r="B66" s="32" t="s">
        <v>109</v>
      </c>
      <c r="C66" s="33">
        <v>27722.7</v>
      </c>
      <c r="D66" s="33">
        <v>17719.3</v>
      </c>
      <c r="E66" s="50">
        <f t="shared" si="10"/>
        <v>63.91621306726978</v>
      </c>
    </row>
    <row r="67" spans="1:5" s="35" customFormat="1" ht="153.75" customHeight="1">
      <c r="A67" s="53" t="s">
        <v>179</v>
      </c>
      <c r="B67" s="53" t="s">
        <v>177</v>
      </c>
      <c r="C67" s="53">
        <f>C68</f>
        <v>1</v>
      </c>
      <c r="D67" s="51">
        <f t="shared" ref="D67" si="15">D68</f>
        <v>1</v>
      </c>
      <c r="E67" s="51">
        <f t="shared" si="10"/>
        <v>100</v>
      </c>
    </row>
    <row r="68" spans="1:5" ht="129" customHeight="1">
      <c r="A68" s="21" t="s">
        <v>180</v>
      </c>
      <c r="B68" s="21" t="s">
        <v>178</v>
      </c>
      <c r="C68" s="21">
        <v>1</v>
      </c>
      <c r="D68" s="33">
        <v>1</v>
      </c>
      <c r="E68" s="50">
        <f t="shared" si="10"/>
        <v>100</v>
      </c>
    </row>
    <row r="69" spans="1:5" ht="35.25" customHeight="1">
      <c r="A69" s="62"/>
      <c r="B69" s="30" t="s">
        <v>91</v>
      </c>
      <c r="C69" s="31">
        <f>C8+C55</f>
        <v>66498.7</v>
      </c>
      <c r="D69" s="31">
        <f>D8+D55</f>
        <v>41962.400000000001</v>
      </c>
      <c r="E69" s="51">
        <f t="shared" si="10"/>
        <v>63.102586967865534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6" sqref="C16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201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-13705.199999999997</v>
      </c>
      <c r="D8" s="38">
        <f>-(D9+D10)</f>
        <v>-11168.699999999997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1'!C69</f>
        <v>-66498.7</v>
      </c>
      <c r="D9" s="39">
        <f>-'Приложение 1'!D69</f>
        <v>-41962.400000000001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2'!D35</f>
        <v>80203.899999999994</v>
      </c>
      <c r="D10" s="39">
        <f>'Приложение 2'!E35</f>
        <v>53131.1</v>
      </c>
      <c r="E10" s="23"/>
      <c r="F10" s="23"/>
    </row>
    <row r="11" spans="1:6" ht="52.5" customHeight="1">
      <c r="A11" s="28"/>
      <c r="B11" s="29" t="s">
        <v>83</v>
      </c>
      <c r="C11" s="38">
        <f>-C8</f>
        <v>13705.199999999997</v>
      </c>
      <c r="D11" s="38">
        <f>-D8</f>
        <v>11168.699999999997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3" sqref="A3:E3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75" t="s">
        <v>72</v>
      </c>
      <c r="B2" s="75"/>
      <c r="C2" s="75"/>
      <c r="D2" s="75"/>
      <c r="E2" s="75"/>
      <c r="F2" s="75"/>
    </row>
    <row r="3" spans="1:6" ht="19.5" customHeight="1">
      <c r="A3" s="75" t="s">
        <v>200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22412.7</v>
      </c>
      <c r="E7" s="12">
        <f t="shared" si="0"/>
        <v>13484.6</v>
      </c>
      <c r="F7" s="41">
        <f t="shared" ref="F7:F32" si="1">E7/D7*100</f>
        <v>60.164995739022963</v>
      </c>
    </row>
    <row r="8" spans="1:6" ht="36" customHeight="1">
      <c r="A8" s="66" t="s">
        <v>146</v>
      </c>
      <c r="B8" s="9" t="s">
        <v>38</v>
      </c>
      <c r="C8" s="9" t="s">
        <v>39</v>
      </c>
      <c r="D8" s="14">
        <v>2182</v>
      </c>
      <c r="E8" s="67">
        <v>1294.5</v>
      </c>
      <c r="F8" s="40">
        <f t="shared" si="1"/>
        <v>59.326306141154902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15855</v>
      </c>
      <c r="E9" s="67">
        <v>9912.1</v>
      </c>
      <c r="F9" s="40">
        <f t="shared" si="1"/>
        <v>62.517187007253241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18</v>
      </c>
      <c r="E10" s="67">
        <v>18</v>
      </c>
      <c r="F10" s="40">
        <f t="shared" si="1"/>
        <v>100</v>
      </c>
    </row>
    <row r="11" spans="1:6" ht="25.5" customHeight="1">
      <c r="A11" s="21" t="s">
        <v>164</v>
      </c>
      <c r="B11" s="9" t="s">
        <v>38</v>
      </c>
      <c r="C11" s="9" t="s">
        <v>44</v>
      </c>
      <c r="D11" s="14">
        <v>97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4260.7</v>
      </c>
      <c r="E12" s="67">
        <v>2260</v>
      </c>
      <c r="F12" s="40">
        <f t="shared" si="1"/>
        <v>53.042927218532164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1883</v>
      </c>
      <c r="E13" s="12">
        <f t="shared" si="2"/>
        <v>1275</v>
      </c>
      <c r="F13" s="41">
        <f t="shared" si="1"/>
        <v>67.711099309612322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1883</v>
      </c>
      <c r="E14" s="14">
        <v>1275</v>
      </c>
      <c r="F14" s="41">
        <f t="shared" si="1"/>
        <v>67.711099309612322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2173.6999999999998</v>
      </c>
      <c r="E15" s="44">
        <f t="shared" si="3"/>
        <v>1610</v>
      </c>
      <c r="F15" s="41">
        <f t="shared" si="1"/>
        <v>74.067258591341954</v>
      </c>
    </row>
    <row r="16" spans="1:6" s="56" customFormat="1" ht="41.25" customHeight="1">
      <c r="A16" s="21" t="s">
        <v>189</v>
      </c>
      <c r="B16" s="8" t="s">
        <v>40</v>
      </c>
      <c r="C16" s="8" t="s">
        <v>53</v>
      </c>
      <c r="D16" s="55">
        <v>1652.7</v>
      </c>
      <c r="E16" s="55">
        <v>1089</v>
      </c>
      <c r="F16" s="50">
        <f t="shared" si="1"/>
        <v>65.892176438555097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521</v>
      </c>
      <c r="E17" s="14">
        <v>521</v>
      </c>
      <c r="F17" s="40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13725.5</v>
      </c>
      <c r="E18" s="12">
        <f>E20+E21+E19</f>
        <v>11940.099999999999</v>
      </c>
      <c r="F18" s="41">
        <f t="shared" si="1"/>
        <v>86.992095005646419</v>
      </c>
    </row>
    <row r="19" spans="1:6" ht="15.75">
      <c r="A19" s="13" t="s">
        <v>157</v>
      </c>
      <c r="B19" s="9" t="s">
        <v>42</v>
      </c>
      <c r="C19" s="9" t="s">
        <v>38</v>
      </c>
      <c r="D19" s="14">
        <v>3186</v>
      </c>
      <c r="E19" s="14">
        <v>2685.7</v>
      </c>
      <c r="F19" s="40">
        <f t="shared" si="1"/>
        <v>84.296924042686754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10362</v>
      </c>
      <c r="E20" s="14">
        <v>9254.4</v>
      </c>
      <c r="F20" s="40">
        <f t="shared" si="1"/>
        <v>89.31094383323682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177.5</v>
      </c>
      <c r="E21" s="14"/>
      <c r="F21" s="40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44">
        <f>D23+D25+D24</f>
        <v>29115</v>
      </c>
      <c r="E22" s="44">
        <f t="shared" ref="E22" si="4">E23+E25</f>
        <v>14313.4</v>
      </c>
      <c r="F22" s="41">
        <f t="shared" si="1"/>
        <v>49.161600549544907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527</v>
      </c>
      <c r="E23" s="14">
        <v>268.39999999999998</v>
      </c>
      <c r="F23" s="40">
        <f t="shared" si="1"/>
        <v>50.929791271347248</v>
      </c>
    </row>
    <row r="24" spans="1:6" ht="15.75">
      <c r="A24" s="7" t="s">
        <v>198</v>
      </c>
      <c r="B24" s="9" t="s">
        <v>57</v>
      </c>
      <c r="C24" s="9" t="s">
        <v>40</v>
      </c>
      <c r="D24" s="14">
        <v>300</v>
      </c>
      <c r="E24" s="14"/>
      <c r="F24" s="40"/>
    </row>
    <row r="25" spans="1:6" ht="15.75">
      <c r="A25" s="13" t="s">
        <v>59</v>
      </c>
      <c r="B25" s="9" t="s">
        <v>57</v>
      </c>
      <c r="C25" s="9" t="s">
        <v>40</v>
      </c>
      <c r="D25" s="14">
        <v>28288</v>
      </c>
      <c r="E25" s="14">
        <v>14045</v>
      </c>
      <c r="F25" s="40">
        <f t="shared" si="1"/>
        <v>49.650028280542983</v>
      </c>
    </row>
    <row r="26" spans="1:6" ht="15.75">
      <c r="A26" s="10" t="s">
        <v>60</v>
      </c>
      <c r="B26" s="11" t="s">
        <v>43</v>
      </c>
      <c r="C26" s="11"/>
      <c r="D26" s="44">
        <f>D27</f>
        <v>164</v>
      </c>
      <c r="E26" s="12">
        <f t="shared" ref="E26" si="5">E27</f>
        <v>164</v>
      </c>
      <c r="F26" s="41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164</v>
      </c>
      <c r="E27" s="14">
        <v>164</v>
      </c>
      <c r="F27" s="40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6">D29</f>
        <v>2140</v>
      </c>
      <c r="E28" s="12">
        <f t="shared" si="6"/>
        <v>1868</v>
      </c>
      <c r="F28" s="41">
        <f t="shared" si="1"/>
        <v>87.289719626168221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2140</v>
      </c>
      <c r="E29" s="14">
        <v>1868</v>
      </c>
      <c r="F29" s="40">
        <f t="shared" si="1"/>
        <v>87.289719626168221</v>
      </c>
    </row>
    <row r="30" spans="1:6" ht="22.5" customHeight="1">
      <c r="A30" s="10" t="s">
        <v>64</v>
      </c>
      <c r="B30" s="11" t="s">
        <v>53</v>
      </c>
      <c r="C30" s="11"/>
      <c r="D30" s="44">
        <f t="shared" ref="D30:E30" si="7">D31+D32</f>
        <v>462</v>
      </c>
      <c r="E30" s="44">
        <f t="shared" si="7"/>
        <v>348</v>
      </c>
      <c r="F30" s="40">
        <f t="shared" si="1"/>
        <v>75.324675324675326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302</v>
      </c>
      <c r="E31" s="14">
        <v>188.5</v>
      </c>
      <c r="F31" s="40">
        <f t="shared" si="1"/>
        <v>62.41721854304636</v>
      </c>
    </row>
    <row r="32" spans="1:6" ht="24" customHeight="1">
      <c r="A32" s="21" t="s">
        <v>166</v>
      </c>
      <c r="B32" s="9" t="s">
        <v>53</v>
      </c>
      <c r="C32" s="9" t="s">
        <v>40</v>
      </c>
      <c r="D32" s="14">
        <v>160</v>
      </c>
      <c r="E32" s="14">
        <v>159.5</v>
      </c>
      <c r="F32" s="40">
        <f t="shared" si="1"/>
        <v>99.6875</v>
      </c>
    </row>
    <row r="33" spans="1:6" ht="15.75">
      <c r="A33" s="16" t="s">
        <v>66</v>
      </c>
      <c r="B33" s="11" t="s">
        <v>44</v>
      </c>
      <c r="C33" s="11"/>
      <c r="D33" s="12">
        <f t="shared" ref="D33:E33" si="8">D34</f>
        <v>8128</v>
      </c>
      <c r="E33" s="12">
        <f t="shared" si="8"/>
        <v>8128</v>
      </c>
      <c r="F33" s="41">
        <f>E33/D33*100</f>
        <v>100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8128</v>
      </c>
      <c r="E34" s="14">
        <v>8128</v>
      </c>
      <c r="F34" s="40">
        <f>E34/D34*100</f>
        <v>100</v>
      </c>
    </row>
    <row r="35" spans="1:6" ht="15.75">
      <c r="A35" s="16" t="s">
        <v>68</v>
      </c>
      <c r="B35" s="11"/>
      <c r="C35" s="11"/>
      <c r="D35" s="44">
        <f>D7+D13+D15+D18+D22+D26+D28+D30+D33</f>
        <v>80203.899999999994</v>
      </c>
      <c r="E35" s="44">
        <f>E7+E13+E15+E18+E22+E26+E28+E30+E33</f>
        <v>53131.1</v>
      </c>
      <c r="F35" s="41">
        <f>E35/D35*100</f>
        <v>66.245032972212087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2023-02-09T12:06:43Z</cp:lastPrinted>
  <dcterms:created xsi:type="dcterms:W3CDTF">2013-03-26T03:35:17Z</dcterms:created>
  <dcterms:modified xsi:type="dcterms:W3CDTF">2023-02-13T11:51:07Z</dcterms:modified>
</cp:coreProperties>
</file>