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2" windowWidth="18192" windowHeight="11580"/>
  </bookViews>
  <sheets>
    <sheet name="Доходы" sheetId="1" r:id="rId1"/>
    <sheet name="Расходы" sheetId="3" r:id="rId2"/>
  </sheets>
  <calcPr calcId="144525"/>
</workbook>
</file>

<file path=xl/calcChain.xml><?xml version="1.0" encoding="utf-8"?>
<calcChain xmlns="http://schemas.openxmlformats.org/spreadsheetml/2006/main">
  <c r="D30" i="1" l="1"/>
  <c r="C8" i="1"/>
  <c r="C73" i="1"/>
  <c r="E47" i="1"/>
  <c r="E48" i="1"/>
  <c r="E49" i="1"/>
  <c r="D48" i="1"/>
  <c r="D47" i="1"/>
  <c r="C48" i="1"/>
  <c r="C47" i="1" s="1"/>
  <c r="D10" i="1" l="1"/>
  <c r="D9" i="1"/>
  <c r="D40" i="1"/>
  <c r="D58" i="1" l="1"/>
  <c r="D57" i="1" s="1"/>
  <c r="C65" i="1"/>
  <c r="D39" i="1" l="1"/>
  <c r="D32" i="1"/>
  <c r="D26" i="1"/>
  <c r="D66" i="1" l="1"/>
  <c r="D65" i="1" s="1"/>
  <c r="D61" i="1"/>
  <c r="D23" i="1"/>
  <c r="E71" i="1" l="1"/>
  <c r="D71" i="1"/>
  <c r="C71" i="1"/>
  <c r="D69" i="1"/>
  <c r="C69" i="1"/>
  <c r="E68" i="1"/>
  <c r="E67" i="1"/>
  <c r="E66" i="1"/>
  <c r="C66" i="1"/>
  <c r="D63" i="1"/>
  <c r="C63" i="1"/>
  <c r="E62" i="1"/>
  <c r="C61" i="1"/>
  <c r="E61" i="1" s="1"/>
  <c r="C60" i="1"/>
  <c r="E59" i="1"/>
  <c r="E58" i="1"/>
  <c r="C58" i="1"/>
  <c r="C57" i="1" s="1"/>
  <c r="E53" i="1"/>
  <c r="E52" i="1" s="1"/>
  <c r="D52" i="1"/>
  <c r="D50" i="1" s="1"/>
  <c r="C52" i="1"/>
  <c r="C50" i="1" s="1"/>
  <c r="E51" i="1"/>
  <c r="E46" i="1"/>
  <c r="D45" i="1"/>
  <c r="C45" i="1"/>
  <c r="E44" i="1"/>
  <c r="D43" i="1"/>
  <c r="C43" i="1"/>
  <c r="E41" i="1"/>
  <c r="E40" i="1" s="1"/>
  <c r="C40" i="1"/>
  <c r="E39" i="1"/>
  <c r="C39" i="1"/>
  <c r="E37" i="1"/>
  <c r="D36" i="1"/>
  <c r="C36" i="1"/>
  <c r="D34" i="1"/>
  <c r="C34" i="1"/>
  <c r="E33" i="1"/>
  <c r="C32" i="1"/>
  <c r="E32" i="1" s="1"/>
  <c r="E31" i="1"/>
  <c r="E30" i="1" s="1"/>
  <c r="C30" i="1"/>
  <c r="D29" i="1"/>
  <c r="E27" i="1"/>
  <c r="C26" i="1"/>
  <c r="E26" i="1" s="1"/>
  <c r="E24" i="1"/>
  <c r="C23" i="1"/>
  <c r="E23" i="1" s="1"/>
  <c r="E22" i="1"/>
  <c r="D21" i="1"/>
  <c r="C21" i="1"/>
  <c r="E19" i="1"/>
  <c r="D18" i="1"/>
  <c r="C18" i="1"/>
  <c r="E16" i="1"/>
  <c r="D15" i="1"/>
  <c r="E15" i="1" s="1"/>
  <c r="E14" i="1" s="1"/>
  <c r="C15" i="1"/>
  <c r="C14" i="1"/>
  <c r="E13" i="1"/>
  <c r="E12" i="1"/>
  <c r="E11" i="1"/>
  <c r="C10" i="1"/>
  <c r="C9" i="1" s="1"/>
  <c r="E21" i="1" l="1"/>
  <c r="D20" i="1"/>
  <c r="D14" i="1"/>
  <c r="C42" i="1"/>
  <c r="E43" i="1"/>
  <c r="C38" i="1"/>
  <c r="E36" i="1"/>
  <c r="C29" i="1"/>
  <c r="C25" i="1"/>
  <c r="C20" i="1"/>
  <c r="E18" i="1"/>
  <c r="E10" i="1"/>
  <c r="E50" i="1"/>
  <c r="E45" i="1"/>
  <c r="E42" i="1" s="1"/>
  <c r="D42" i="1"/>
  <c r="D28" i="1"/>
  <c r="C28" i="1"/>
  <c r="E29" i="1"/>
  <c r="C17" i="1"/>
  <c r="C56" i="1"/>
  <c r="C55" i="1" s="1"/>
  <c r="D25" i="1"/>
  <c r="E25" i="1" s="1"/>
  <c r="D60" i="1"/>
  <c r="E60" i="1" s="1"/>
  <c r="E65" i="1"/>
  <c r="E28" i="1" l="1"/>
  <c r="E20" i="1"/>
  <c r="D17" i="1"/>
  <c r="E9" i="1"/>
  <c r="D38" i="1"/>
  <c r="E38" i="1" s="1"/>
  <c r="E57" i="1"/>
  <c r="D56" i="1"/>
  <c r="E17" i="1" l="1"/>
  <c r="D8" i="1"/>
  <c r="D55" i="1"/>
  <c r="E55" i="1" s="1"/>
  <c r="E56" i="1"/>
  <c r="D73" i="1" l="1"/>
  <c r="E73" i="1" s="1"/>
  <c r="E8" i="1"/>
  <c r="F8" i="3" l="1"/>
  <c r="F9" i="3"/>
  <c r="F10" i="3"/>
  <c r="F11" i="3"/>
  <c r="F13" i="3"/>
  <c r="F15" i="3"/>
  <c r="F17" i="3"/>
  <c r="F18" i="3"/>
  <c r="F19" i="3"/>
  <c r="F21" i="3"/>
  <c r="F22" i="3"/>
  <c r="F23" i="3"/>
  <c r="F25" i="3"/>
  <c r="F26" i="3"/>
  <c r="F27" i="3"/>
  <c r="F29" i="3"/>
  <c r="F31" i="3"/>
  <c r="F33" i="3"/>
  <c r="F36" i="3"/>
  <c r="D7" i="3" l="1"/>
  <c r="E7" i="3"/>
  <c r="F7" i="3" l="1"/>
  <c r="E32" i="3" l="1"/>
  <c r="D32" i="3"/>
  <c r="F32" i="3" l="1"/>
  <c r="E20" i="3" l="1"/>
  <c r="D20" i="3"/>
  <c r="F20" i="3" l="1"/>
  <c r="D14" i="3"/>
  <c r="E14" i="3"/>
  <c r="F14" i="3" l="1"/>
  <c r="D35" i="3"/>
  <c r="E35" i="3"/>
  <c r="D30" i="3"/>
  <c r="E30" i="3"/>
  <c r="F30" i="3" s="1"/>
  <c r="D28" i="3"/>
  <c r="E28" i="3"/>
  <c r="D24" i="3"/>
  <c r="E24" i="3"/>
  <c r="D16" i="3"/>
  <c r="E16" i="3"/>
  <c r="F28" i="3" l="1"/>
  <c r="F35" i="3"/>
  <c r="F24" i="3"/>
  <c r="F16" i="3"/>
  <c r="D37" i="3"/>
  <c r="E37" i="3"/>
  <c r="F37" i="3" l="1"/>
</calcChain>
</file>

<file path=xl/sharedStrings.xml><?xml version="1.0" encoding="utf-8"?>
<sst xmlns="http://schemas.openxmlformats.org/spreadsheetml/2006/main" count="235" uniqueCount="194">
  <si>
    <t>(тыс. руб.)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</si>
  <si>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</si>
  <si>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</si>
  <si>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</si>
  <si>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</si>
  <si>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</si>
  <si>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</si>
  <si>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</si>
  <si>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</si>
  <si>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</si>
  <si>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</si>
  <si>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</si>
  <si>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</si>
  <si>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</si>
  <si>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</si>
  <si>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</si>
  <si>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</si>
  <si>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</si>
  <si>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</si>
  <si>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</si>
  <si>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</si>
  <si>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</si>
  <si>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</si>
  <si>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</si>
  <si>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</si>
  <si>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</si>
  <si>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</si>
  <si>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</si>
  <si>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</si>
  <si>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</si>
  <si>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</si>
  <si>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</si>
  <si>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</si>
  <si>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</si>
  <si>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</si>
  <si>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</si>
  <si>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</si>
  <si>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</si>
  <si>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</si>
  <si>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</si>
  <si>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</si>
  <si>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</si>
  <si>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</si>
  <si>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</si>
  <si>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Обеспечение пожарной безопасности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</si>
  <si>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</si>
  <si>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</si>
  <si>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Функционирование высшего должностного лица субъекта Российской Федерации и муниципального образования</t>
  </si>
  <si>
    <t>Общеэкономические вопросы</t>
  </si>
  <si>
    <t>Резервные фонды</t>
  </si>
  <si>
    <t>Социальное обеспечение населения</t>
  </si>
  <si>
    <t>% исполнения год</t>
  </si>
  <si>
    <t>8</t>
  </si>
  <si>
    <t>Обеспечение проведение выборов и референдумов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</si>
  <si>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</si>
  <si>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</si>
  <si>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</si>
  <si>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Код БК</t>
  </si>
  <si>
    <t>Наименование доходного источника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</si>
  <si>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</si>
  <si>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</si>
  <si>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</si>
  <si>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</si>
  <si>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</si>
  <si>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</si>
  <si>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</si>
  <si>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</si>
  <si>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</si>
  <si>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</si>
  <si>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</si>
  <si>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</si>
  <si>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000 1 05 00000 00 0000 000
</t>
  </si>
  <si>
    <t>НАЛОГИ НА СОВОКУПНЫЙ ДОХОД</t>
  </si>
  <si>
    <t xml:space="preserve">182 1 05 03000 01 0000 110
</t>
  </si>
  <si>
    <t>Единый сельскохозяйственный налог</t>
  </si>
  <si>
    <t xml:space="preserve">182 1 05 03010 01 0000 110
</t>
  </si>
  <si>
    <t>000 10600000000000 000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</si>
  <si>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</si>
  <si>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</si>
  <si>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</si>
  <si>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</si>
  <si>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</si>
  <si>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</si>
  <si>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</si>
  <si>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</si>
  <si>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</si>
  <si>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</si>
  <si>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</si>
  <si>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</si>
  <si>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</si>
  <si>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</si>
  <si>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</si>
  <si>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000 1 0800000000000 000</t>
  </si>
  <si>
    <t>ГОСУДАРСТВЕННАЯ ПОШЛИНА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</si>
  <si>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</si>
  <si>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</si>
  <si>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000 1 08 07175 01 0000 110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</si>
  <si>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</si>
  <si>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</si>
  <si>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</si>
  <si>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</si>
  <si>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</si>
  <si>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</si>
  <si>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</si>
  <si>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066 1 11 05025 10 0000 120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</si>
  <si>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</si>
  <si>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066 1 11 05070 00 0000 120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</si>
  <si>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</si>
  <si>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066 1 11 05075 10 0000 120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</si>
  <si>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</si>
  <si>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066 1 11 05300 00 0000 120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</si>
  <si>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</si>
  <si>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066 1 11 05320 00 0000 120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</si>
  <si>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</si>
  <si>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</si>
  <si>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</si>
  <si>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066 1 11 09045 10 0000 120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</si>
  <si>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</si>
  <si>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000 1 13 00000 00 0000 000</t>
  </si>
  <si>
    <t>ДОХОДЫ ОТ ОКАЗАНИЯ ПЛАТНЫХ УСЛУГ И КОМПЕНСАЦИИ ЗАТРАТ ГОСУДАРСТВА</t>
  </si>
  <si>
    <t>066 1 13 01000 00 0000 130</t>
  </si>
  <si>
    <t>Доходы от оказания платных услуг (работ)</t>
  </si>
  <si>
    <t>066 1 13 01990 00 0000 130</t>
  </si>
  <si>
    <t>Прочие доходы от оказания платных услуг (работ)</t>
  </si>
  <si>
    <t>066 1 13 01995 10 0000 130</t>
  </si>
  <si>
    <t>Прочие доходы от оказания платных услуг (работ) получателями средств бюджетов сельских поселений</t>
  </si>
  <si>
    <t>000 1 13 02000 00 0000 130</t>
  </si>
  <si>
    <t>Доходы от компенсации затрат государства</t>
  </si>
  <si>
    <t>000 1 13 02060 10 0000 130</t>
  </si>
  <si>
    <t>Доходы, поступающие в порядке возмещения расходов, понесенных в связи с эксплуатацией имущества</t>
  </si>
  <si>
    <t>066 1 13 02065 10 0000 130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</si>
  <si>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</si>
  <si>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000 1 13 02900 00 0000 130</t>
  </si>
  <si>
    <t>Прочие доходы от компенсации затрат государства</t>
  </si>
  <si>
    <t>066  1 13 02995 10 0000 130</t>
  </si>
  <si>
    <t>Прочие доходы от компенсации затрат бюджетов сельских поселений</t>
  </si>
  <si>
    <t>000 1 16 00000 00 0000 000</t>
  </si>
  <si>
    <t>ШТРАФЫ, САНКЦИИ, ВОЗМЕЩЕНИЕ УЩЕРБА</t>
  </si>
  <si>
    <t>066 1 16 02020 02 0000 140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</si>
  <si>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</si>
  <si>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000 1 16 90000 00 0000 140</t>
  </si>
  <si>
    <t xml:space="preserve"> Прочие поступления от денежных взысканий (штрафов) и
 иных сумм в возмещение ущерба
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</si>
  <si>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</si>
  <si>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</si>
  <si>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066 1 16 10032 10 0000 140</t>
  </si>
  <si>
    <t>Прочее возмещение ущерба, причиненного муниципальному имуществу сельского поселения</t>
  </si>
  <si>
    <t>000 2 00 00000 00 0000 000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</si>
  <si>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</si>
  <si>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</si>
  <si>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</si>
  <si>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000 2 02 01000 00 0000 150</t>
  </si>
  <si>
    <t>Дотации бюджетам субъектов Российской Федерации и муниципальных образований</t>
  </si>
  <si>
    <t>000 2 0201001 00 0000 150</t>
  </si>
  <si>
    <t>Дотации на выравнивание бюджетной обеспеченности</t>
  </si>
  <si>
    <t xml:space="preserve">066 2 02 16001 10 0000 150
</t>
  </si>
  <si>
    <t>Дотации бюджетам поселений на выравнивание бюджетной обеспеченности</t>
  </si>
  <si>
    <t>000 2 02 03000 00 0000 150</t>
  </si>
  <si>
    <t>Субвенции бюджетам субъектов Российской Федерации и муниципальных образований</t>
  </si>
  <si>
    <t>000 2 02 03010 00 0000 150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</si>
  <si>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</si>
  <si>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 xml:space="preserve">066 2 02 35118 10 0000 150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</si>
  <si>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</si>
  <si>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000 2 02 20000 00 0000 150</t>
  </si>
  <si>
    <t>Субсидии бюджетам бюджетной системы Российской Федерации (межбюджетные субсидии)</t>
  </si>
  <si>
    <t>066 2 02 25576 10 0000 150</t>
  </si>
  <si>
    <t>Субсидии бюджетам сельских поселений на обеспечение комплексного развития сельских территорий</t>
  </si>
  <si>
    <t>000 2 02 04000 00 0000 150</t>
  </si>
  <si>
    <t>Иные межбюджетные трансферты</t>
  </si>
  <si>
    <t>000 2 02 04014 00 0000.150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</si>
  <si>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</si>
  <si>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066 2 02 04014 10 0000 150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</si>
  <si>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</si>
  <si>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066 2 02 49999 10 0000 150</t>
  </si>
  <si>
    <t>Прочие межбюджетные трансферты, передаваемые бюджетам  сельских поселений</t>
  </si>
  <si>
    <t>2 07 00000 00 0000 150</t>
  </si>
  <si>
    <t>ПРОЧИЕ БЕЗВОЗМЕЗДНЫЕ ПОСТУПЛЕНИЯ</t>
  </si>
  <si>
    <t>2 07 05030 10 0000 150</t>
  </si>
  <si>
    <t>Прочие безвозмездные поступления в бюджеты сельских поселений</t>
  </si>
  <si>
    <t>066 2 18 00000 00 0000 000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</si>
  <si>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</si>
  <si>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066 2 18 60010 10 0000 150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</si>
  <si>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</si>
  <si>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БЮДЖЕТА  - ВСЕГО</t>
  </si>
  <si>
    <t>разделам и подразделам классификации расходов бюджетов на 31.12.2020г</t>
  </si>
  <si>
    <t>Уточненный план на 31.12.2020г</t>
  </si>
  <si>
    <t>Исполнено на 31.12.2020г</t>
  </si>
  <si>
    <t>по кодам классификации доходов бюджетов на 31.12.2020г</t>
  </si>
  <si>
    <t>План на 31.12.2020г</t>
  </si>
  <si>
    <t>Кассовое исполнение на 31.12.2020г</t>
  </si>
  <si>
    <t>000 1 14 00000 00 0000 000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</si>
  <si>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</si>
  <si>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</si>
  <si>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1 14 02000 00 0000 000000</t>
  </si>
  <si>
    <t>1 14 02053 10 00000 410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</si>
</sst>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vertical="top" wrapText="1"/>
    </xf>
    <xf numFmtId="0" fontId="9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0" fontId="8" fillId="0" borderId="0" xfId="0" applyFont="1"/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1" fontId="4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top" wrapText="1"/>
    </xf>
    <xf numFmtId="166" fontId="3" fillId="0" borderId="1" xfId="1" applyNumberFormat="1" applyFont="1" applyBorder="1" applyAlignment="1">
      <alignment vertical="top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49" fontId="3" fillId="4" borderId="1" xfId="1" applyNumberFormat="1" applyFont="1" applyFill="1" applyBorder="1" applyAlignment="1">
      <alignment vertical="top"/>
    </xf>
    <xf numFmtId="165" fontId="3" fillId="4" borderId="1" xfId="1" applyNumberFormat="1" applyFont="1" applyFill="1" applyBorder="1" applyAlignment="1">
      <alignment vertical="top" wrapText="1"/>
    </xf>
    <xf numFmtId="49" fontId="3" fillId="0" borderId="1" xfId="0" applyNumberFormat="1" applyFont="1" applyBorder="1" applyAlignment="1" applyProtection="1">
      <alignment vertical="top"/>
    </xf>
    <xf numFmtId="49" fontId="3" fillId="0" borderId="1" xfId="0" applyNumberFormat="1" applyFont="1" applyBorder="1" applyAlignment="1" applyProtection="1">
      <alignment vertical="top" wrapText="1"/>
    </xf>
    <xf numFmtId="166" fontId="3" fillId="0" borderId="1" xfId="1" applyNumberFormat="1" applyFont="1" applyBorder="1" applyAlignment="1">
      <alignment vertical="top" wrapText="1"/>
    </xf>
    <xf numFmtId="0" fontId="0" fillId="0" borderId="0" xfId="0" applyFont="1"/>
    <xf numFmtId="0" fontId="2" fillId="0" borderId="1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2" fillId="4" borderId="1" xfId="1" applyNumberFormat="1" applyFont="1" applyFill="1" applyBorder="1" applyAlignment="1">
      <alignment vertical="top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1" xfId="1" applyFont="1" applyBorder="1" applyAlignment="1">
      <alignment vertical="top"/>
    </xf>
    <xf numFmtId="0" fontId="6" fillId="0" borderId="0" xfId="1" applyFont="1" applyBorder="1" applyAlignment="1">
      <alignment horizontal="center"/>
    </xf>
    <xf numFmtId="49" fontId="6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3"/>
  <sheetViews>
    <sheetView tabSelected="1" topLeftCell="A69" zoomScale="66" zoomScaleNormal="66" workbookViewId="0">
      <selection activeCell="D33" sqref="D33"/>
    </sheetView>
  </sheetViews>
  <sheetFormatPr defaultRowHeight="14.4" x14ac:dyDescent="0.3"/>
  <cols>
    <col min="1" max="1" width="32" customWidth="1"/>
    <col min="2" max="2" width="33.109375" customWidth="1"/>
    <col min="3" max="3" width="17.33203125" customWidth="1"/>
    <col min="4" max="4" width="14.44140625" customWidth="1"/>
    <col min="5" max="5" width="10.109375" customWidth="1"/>
  </cols>
  <sheetData>
    <row r="2" spans="1:5" ht="15" hidden="1" x14ac:dyDescent="0.25">
      <c r="C2" t="s">
        <v>54</v>
      </c>
    </row>
    <row r="3" spans="1:5" ht="15" hidden="1" x14ac:dyDescent="0.25">
      <c r="C3" t="s">
        <v>55</v>
      </c>
    </row>
    <row r="4" spans="1:5" ht="16.8" x14ac:dyDescent="0.3">
      <c r="A4" s="62" t="s">
        <v>56</v>
      </c>
      <c r="B4" s="62"/>
      <c r="C4" s="62"/>
      <c r="D4" s="62"/>
    </row>
    <row r="5" spans="1:5" ht="16.8" x14ac:dyDescent="0.3">
      <c r="A5" s="24"/>
      <c r="B5" s="25" t="s">
        <v>186</v>
      </c>
      <c r="C5" s="25"/>
      <c r="D5" s="26"/>
    </row>
    <row r="6" spans="1:5" ht="26.25" customHeight="1" x14ac:dyDescent="0.3">
      <c r="A6" s="27"/>
      <c r="B6" s="27"/>
      <c r="C6" s="27"/>
      <c r="D6" s="28" t="s">
        <v>0</v>
      </c>
    </row>
    <row r="7" spans="1:5" ht="94.5" customHeight="1" x14ac:dyDescent="0.3">
      <c r="A7" s="29" t="s">
        <v>57</v>
      </c>
      <c r="B7" s="29" t="s">
        <v>58</v>
      </c>
      <c r="C7" s="29" t="s">
        <v>187</v>
      </c>
      <c r="D7" s="30" t="s">
        <v>188</v>
      </c>
      <c r="E7" s="30" t="s">
        <v>51</v>
      </c>
    </row>
    <row r="8" spans="1:5" ht="40.5" customHeight="1" x14ac:dyDescent="0.3">
      <c r="A8" s="31" t="s">
        <v>59</v>
      </c>
      <c r="B8" s="32" t="s">
        <v>60</v>
      </c>
      <c r="C8" s="33">
        <f>C9+C14+C17+C25+C28+C38+C50+C47</f>
        <v>31893.699999999997</v>
      </c>
      <c r="D8" s="33">
        <f>D9+D14+D17+D25+D28+D38+D50+D47</f>
        <v>33402.9</v>
      </c>
      <c r="E8" s="20">
        <f t="shared" ref="E8:E33" si="0">D8/C8*100</f>
        <v>104.73196900955361</v>
      </c>
    </row>
    <row r="9" spans="1:5" s="34" customFormat="1" ht="32.25" customHeight="1" x14ac:dyDescent="0.3">
      <c r="A9" s="31" t="s">
        <v>61</v>
      </c>
      <c r="B9" s="32" t="s">
        <v>62</v>
      </c>
      <c r="C9" s="33">
        <f>C10</f>
        <v>5881</v>
      </c>
      <c r="D9" s="33">
        <f>D10</f>
        <v>6648</v>
      </c>
      <c r="E9" s="20">
        <f t="shared" si="0"/>
        <v>113.04199965992179</v>
      </c>
    </row>
    <row r="10" spans="1:5" ht="23.25" customHeight="1" x14ac:dyDescent="0.3">
      <c r="A10" s="35" t="s">
        <v>63</v>
      </c>
      <c r="B10" s="36" t="s">
        <v>64</v>
      </c>
      <c r="C10" s="37">
        <f>C11+C12+C13</f>
        <v>5881</v>
      </c>
      <c r="D10" s="37">
        <f>D11+D12+D13</f>
        <v>6648</v>
      </c>
      <c r="E10" s="38">
        <f t="shared" si="0"/>
        <v>113.04199965992179</v>
      </c>
    </row>
    <row r="11" spans="1:5" ht="144.75" customHeight="1" x14ac:dyDescent="0.3">
      <c r="A11" s="35" t="s">
        <v>65</v>
      </c>
      <c r="B11" s="39" t="s">
        <v>66</v>
      </c>
      <c r="C11" s="37">
        <v>5779</v>
      </c>
      <c r="D11" s="40">
        <v>6545</v>
      </c>
      <c r="E11" s="38">
        <f t="shared" si="0"/>
        <v>113.25488838899464</v>
      </c>
    </row>
    <row r="12" spans="1:5" ht="247.5" customHeight="1" x14ac:dyDescent="0.3">
      <c r="A12" s="35" t="s">
        <v>67</v>
      </c>
      <c r="B12" s="41" t="s">
        <v>68</v>
      </c>
      <c r="C12" s="37">
        <v>15</v>
      </c>
      <c r="D12" s="40">
        <v>15</v>
      </c>
      <c r="E12" s="38">
        <f t="shared" si="0"/>
        <v>100</v>
      </c>
    </row>
    <row r="13" spans="1:5" ht="101.25" customHeight="1" x14ac:dyDescent="0.3">
      <c r="A13" s="35" t="s">
        <v>69</v>
      </c>
      <c r="B13" s="36" t="s">
        <v>70</v>
      </c>
      <c r="C13" s="37">
        <v>87</v>
      </c>
      <c r="D13" s="40">
        <v>88</v>
      </c>
      <c r="E13" s="38">
        <f t="shared" si="0"/>
        <v>101.14942528735634</v>
      </c>
    </row>
    <row r="14" spans="1:5" s="34" customFormat="1" ht="34.5" customHeight="1" x14ac:dyDescent="0.3">
      <c r="A14" s="32" t="s">
        <v>71</v>
      </c>
      <c r="B14" s="32" t="s">
        <v>72</v>
      </c>
      <c r="C14" s="33">
        <f>C15</f>
        <v>0.1</v>
      </c>
      <c r="D14" s="33">
        <f t="shared" ref="D14:E15" si="1">D15</f>
        <v>0.2</v>
      </c>
      <c r="E14" s="33">
        <f t="shared" si="1"/>
        <v>200</v>
      </c>
    </row>
    <row r="15" spans="1:5" ht="39" customHeight="1" x14ac:dyDescent="0.3">
      <c r="A15" s="36" t="s">
        <v>73</v>
      </c>
      <c r="B15" s="36" t="s">
        <v>74</v>
      </c>
      <c r="C15" s="37">
        <f>C16</f>
        <v>0.1</v>
      </c>
      <c r="D15" s="37">
        <f t="shared" si="1"/>
        <v>0.2</v>
      </c>
      <c r="E15" s="20">
        <f t="shared" si="0"/>
        <v>200</v>
      </c>
    </row>
    <row r="16" spans="1:5" ht="37.5" customHeight="1" x14ac:dyDescent="0.3">
      <c r="A16" s="36" t="s">
        <v>75</v>
      </c>
      <c r="B16" s="36" t="s">
        <v>74</v>
      </c>
      <c r="C16" s="37">
        <v>0.1</v>
      </c>
      <c r="D16" s="42">
        <v>0.2</v>
      </c>
      <c r="E16" s="20">
        <f t="shared" si="0"/>
        <v>200</v>
      </c>
    </row>
    <row r="17" spans="1:5" s="34" customFormat="1" ht="15.6" x14ac:dyDescent="0.3">
      <c r="A17" s="31" t="s">
        <v>76</v>
      </c>
      <c r="B17" s="32" t="s">
        <v>77</v>
      </c>
      <c r="C17" s="33">
        <f>C18+C20</f>
        <v>21549</v>
      </c>
      <c r="D17" s="33">
        <f>D18+D20</f>
        <v>21915</v>
      </c>
      <c r="E17" s="20">
        <f t="shared" si="0"/>
        <v>101.69845468467213</v>
      </c>
    </row>
    <row r="18" spans="1:5" ht="31.2" x14ac:dyDescent="0.3">
      <c r="A18" s="35" t="s">
        <v>78</v>
      </c>
      <c r="B18" s="36" t="s">
        <v>79</v>
      </c>
      <c r="C18" s="37">
        <f>C19</f>
        <v>2730</v>
      </c>
      <c r="D18" s="37">
        <f>D19</f>
        <v>2857</v>
      </c>
      <c r="E18" s="20">
        <f t="shared" si="0"/>
        <v>104.65201465201466</v>
      </c>
    </row>
    <row r="19" spans="1:5" ht="98.25" customHeight="1" x14ac:dyDescent="0.3">
      <c r="A19" s="35" t="s">
        <v>80</v>
      </c>
      <c r="B19" s="36" t="s">
        <v>81</v>
      </c>
      <c r="C19" s="37">
        <v>2730</v>
      </c>
      <c r="D19" s="40">
        <v>2857</v>
      </c>
      <c r="E19" s="20">
        <f t="shared" si="0"/>
        <v>104.65201465201466</v>
      </c>
    </row>
    <row r="20" spans="1:5" ht="15.6" x14ac:dyDescent="0.3">
      <c r="A20" s="35" t="s">
        <v>82</v>
      </c>
      <c r="B20" s="36" t="s">
        <v>83</v>
      </c>
      <c r="C20" s="37">
        <f>C21+C23</f>
        <v>18819</v>
      </c>
      <c r="D20" s="37">
        <f>D21+D23</f>
        <v>19058</v>
      </c>
      <c r="E20" s="20">
        <f t="shared" si="0"/>
        <v>101.26999309208777</v>
      </c>
    </row>
    <row r="21" spans="1:5" ht="25.5" customHeight="1" x14ac:dyDescent="0.3">
      <c r="A21" s="35" t="s">
        <v>84</v>
      </c>
      <c r="B21" s="36" t="s">
        <v>85</v>
      </c>
      <c r="C21" s="37">
        <f>C22</f>
        <v>12536</v>
      </c>
      <c r="D21" s="37">
        <f>D22</f>
        <v>12649</v>
      </c>
      <c r="E21" s="20">
        <f t="shared" si="0"/>
        <v>100.90140395660498</v>
      </c>
    </row>
    <row r="22" spans="1:5" ht="72" customHeight="1" x14ac:dyDescent="0.3">
      <c r="A22" s="35" t="s">
        <v>86</v>
      </c>
      <c r="B22" s="36" t="s">
        <v>87</v>
      </c>
      <c r="C22" s="37">
        <v>12536</v>
      </c>
      <c r="D22" s="40">
        <v>12649</v>
      </c>
      <c r="E22" s="20">
        <f t="shared" si="0"/>
        <v>100.90140395660498</v>
      </c>
    </row>
    <row r="23" spans="1:5" ht="36.75" customHeight="1" x14ac:dyDescent="0.3">
      <c r="A23" s="35" t="s">
        <v>88</v>
      </c>
      <c r="B23" s="36" t="s">
        <v>89</v>
      </c>
      <c r="C23" s="37">
        <f>C24</f>
        <v>6283</v>
      </c>
      <c r="D23" s="37">
        <f>D24</f>
        <v>6409</v>
      </c>
      <c r="E23" s="20">
        <f t="shared" si="0"/>
        <v>102.00541142766195</v>
      </c>
    </row>
    <row r="24" spans="1:5" ht="74.25" customHeight="1" x14ac:dyDescent="0.3">
      <c r="A24" s="35" t="s">
        <v>90</v>
      </c>
      <c r="B24" s="36" t="s">
        <v>91</v>
      </c>
      <c r="C24" s="37">
        <v>6283</v>
      </c>
      <c r="D24" s="40">
        <v>6409</v>
      </c>
      <c r="E24" s="20">
        <f t="shared" si="0"/>
        <v>102.00541142766195</v>
      </c>
    </row>
    <row r="25" spans="1:5" ht="41.25" customHeight="1" x14ac:dyDescent="0.3">
      <c r="A25" s="43" t="s">
        <v>92</v>
      </c>
      <c r="B25" s="43" t="s">
        <v>93</v>
      </c>
      <c r="C25" s="33">
        <f t="shared" ref="C25:D26" si="2">C26</f>
        <v>6</v>
      </c>
      <c r="D25" s="33">
        <f t="shared" si="2"/>
        <v>6</v>
      </c>
      <c r="E25" s="20">
        <f t="shared" si="0"/>
        <v>100</v>
      </c>
    </row>
    <row r="26" spans="1:5" ht="96" customHeight="1" x14ac:dyDescent="0.3">
      <c r="A26" s="44" t="s">
        <v>94</v>
      </c>
      <c r="B26" s="44" t="s">
        <v>95</v>
      </c>
      <c r="C26" s="37">
        <f t="shared" si="2"/>
        <v>6</v>
      </c>
      <c r="D26" s="37">
        <f t="shared" si="2"/>
        <v>6</v>
      </c>
      <c r="E26" s="20">
        <f t="shared" si="0"/>
        <v>100</v>
      </c>
    </row>
    <row r="27" spans="1:5" ht="174" customHeight="1" x14ac:dyDescent="0.3">
      <c r="A27" s="45" t="s">
        <v>96</v>
      </c>
      <c r="B27" s="46" t="s">
        <v>97</v>
      </c>
      <c r="C27" s="37">
        <v>6</v>
      </c>
      <c r="D27" s="40">
        <v>6</v>
      </c>
      <c r="E27" s="20">
        <f t="shared" si="0"/>
        <v>100</v>
      </c>
    </row>
    <row r="28" spans="1:5" s="34" customFormat="1" ht="125.25" customHeight="1" x14ac:dyDescent="0.3">
      <c r="A28" s="31" t="s">
        <v>98</v>
      </c>
      <c r="B28" s="32" t="s">
        <v>99</v>
      </c>
      <c r="C28" s="33">
        <f>C29+C36+C34</f>
        <v>3007.6</v>
      </c>
      <c r="D28" s="33">
        <f>D29+D36+D34</f>
        <v>3299.7</v>
      </c>
      <c r="E28" s="20">
        <f t="shared" si="0"/>
        <v>109.7120627743051</v>
      </c>
    </row>
    <row r="29" spans="1:5" ht="287.25" customHeight="1" x14ac:dyDescent="0.3">
      <c r="A29" s="35" t="s">
        <v>100</v>
      </c>
      <c r="B29" s="41" t="s">
        <v>101</v>
      </c>
      <c r="C29" s="37">
        <f>C30+C32</f>
        <v>2645</v>
      </c>
      <c r="D29" s="37">
        <f>D30+D32</f>
        <v>2936</v>
      </c>
      <c r="E29" s="20">
        <f t="shared" si="0"/>
        <v>111.00189035916823</v>
      </c>
    </row>
    <row r="30" spans="1:5" ht="144.75" customHeight="1" x14ac:dyDescent="0.3">
      <c r="A30" s="47" t="s">
        <v>102</v>
      </c>
      <c r="B30" s="41" t="s">
        <v>103</v>
      </c>
      <c r="C30" s="37">
        <f>C31</f>
        <v>98</v>
      </c>
      <c r="D30" s="37">
        <f>D31</f>
        <v>98</v>
      </c>
      <c r="E30" s="37">
        <f t="shared" ref="E30" si="3">E31</f>
        <v>100</v>
      </c>
    </row>
    <row r="31" spans="1:5" ht="151.5" customHeight="1" x14ac:dyDescent="0.3">
      <c r="A31" s="47" t="s">
        <v>104</v>
      </c>
      <c r="B31" s="48" t="s">
        <v>105</v>
      </c>
      <c r="C31" s="37">
        <v>98</v>
      </c>
      <c r="D31" s="37">
        <v>98</v>
      </c>
      <c r="E31" s="20">
        <f t="shared" si="0"/>
        <v>100</v>
      </c>
    </row>
    <row r="32" spans="1:5" ht="99" customHeight="1" x14ac:dyDescent="0.3">
      <c r="A32" s="35" t="s">
        <v>106</v>
      </c>
      <c r="B32" s="48" t="s">
        <v>107</v>
      </c>
      <c r="C32" s="37">
        <f>C33</f>
        <v>2547</v>
      </c>
      <c r="D32" s="37">
        <f>D33</f>
        <v>2838</v>
      </c>
      <c r="E32" s="20">
        <f t="shared" si="0"/>
        <v>111.42520612485276</v>
      </c>
    </row>
    <row r="33" spans="1:5" ht="90" customHeight="1" x14ac:dyDescent="0.3">
      <c r="A33" s="35" t="s">
        <v>108</v>
      </c>
      <c r="B33" s="36" t="s">
        <v>109</v>
      </c>
      <c r="C33" s="37">
        <v>2547</v>
      </c>
      <c r="D33" s="40">
        <v>2838</v>
      </c>
      <c r="E33" s="20">
        <f t="shared" si="0"/>
        <v>111.42520612485276</v>
      </c>
    </row>
    <row r="34" spans="1:5" ht="105" customHeight="1" x14ac:dyDescent="0.3">
      <c r="A34" s="49" t="s">
        <v>110</v>
      </c>
      <c r="B34" s="50" t="s">
        <v>111</v>
      </c>
      <c r="C34" s="37">
        <f>C35</f>
        <v>0.6</v>
      </c>
      <c r="D34" s="51">
        <f>D35</f>
        <v>0.7</v>
      </c>
      <c r="E34" s="20"/>
    </row>
    <row r="35" spans="1:5" ht="102.75" customHeight="1" x14ac:dyDescent="0.3">
      <c r="A35" s="49" t="s">
        <v>112</v>
      </c>
      <c r="B35" s="50" t="s">
        <v>113</v>
      </c>
      <c r="C35" s="37">
        <v>0.6</v>
      </c>
      <c r="D35" s="42">
        <v>0.7</v>
      </c>
      <c r="E35" s="20"/>
    </row>
    <row r="36" spans="1:5" ht="181.5" customHeight="1" x14ac:dyDescent="0.3">
      <c r="A36" s="45" t="s">
        <v>114</v>
      </c>
      <c r="B36" s="46" t="s">
        <v>115</v>
      </c>
      <c r="C36" s="37">
        <f>C37</f>
        <v>362</v>
      </c>
      <c r="D36" s="37">
        <f>D37</f>
        <v>363</v>
      </c>
      <c r="E36" s="20">
        <f t="shared" ref="E36:E49" si="4">D36/C36*100</f>
        <v>100.27624309392264</v>
      </c>
    </row>
    <row r="37" spans="1:5" ht="164.25" customHeight="1" x14ac:dyDescent="0.3">
      <c r="A37" s="45" t="s">
        <v>116</v>
      </c>
      <c r="B37" s="44" t="s">
        <v>117</v>
      </c>
      <c r="C37" s="37">
        <v>362</v>
      </c>
      <c r="D37" s="40">
        <v>363</v>
      </c>
      <c r="E37" s="20">
        <f t="shared" si="4"/>
        <v>100.27624309392264</v>
      </c>
    </row>
    <row r="38" spans="1:5" s="34" customFormat="1" ht="72" customHeight="1" x14ac:dyDescent="0.3">
      <c r="A38" s="31" t="s">
        <v>118</v>
      </c>
      <c r="B38" s="32" t="s">
        <v>119</v>
      </c>
      <c r="C38" s="33">
        <f>C42+C39</f>
        <v>897</v>
      </c>
      <c r="D38" s="33">
        <f>D42+D39</f>
        <v>939</v>
      </c>
      <c r="E38" s="20">
        <f t="shared" si="4"/>
        <v>104.68227424749163</v>
      </c>
    </row>
    <row r="39" spans="1:5" s="52" customFormat="1" ht="33" customHeight="1" x14ac:dyDescent="0.3">
      <c r="A39" s="35" t="s">
        <v>120</v>
      </c>
      <c r="B39" s="36" t="s">
        <v>121</v>
      </c>
      <c r="C39" s="37">
        <f>C41</f>
        <v>28</v>
      </c>
      <c r="D39" s="37">
        <f>D41</f>
        <v>28</v>
      </c>
      <c r="E39" s="20">
        <f t="shared" si="4"/>
        <v>100</v>
      </c>
    </row>
    <row r="40" spans="1:5" s="52" customFormat="1" ht="33" customHeight="1" x14ac:dyDescent="0.3">
      <c r="A40" s="35" t="s">
        <v>122</v>
      </c>
      <c r="B40" s="36" t="s">
        <v>123</v>
      </c>
      <c r="C40" s="37">
        <f>C41</f>
        <v>28</v>
      </c>
      <c r="D40" s="37">
        <f>D41</f>
        <v>28</v>
      </c>
      <c r="E40" s="37">
        <f t="shared" ref="E40" si="5">E41</f>
        <v>100</v>
      </c>
    </row>
    <row r="41" spans="1:5" s="52" customFormat="1" ht="69" customHeight="1" x14ac:dyDescent="0.3">
      <c r="A41" s="35" t="s">
        <v>124</v>
      </c>
      <c r="B41" s="36" t="s">
        <v>125</v>
      </c>
      <c r="C41" s="37">
        <v>28</v>
      </c>
      <c r="D41" s="37">
        <v>28</v>
      </c>
      <c r="E41" s="20">
        <f t="shared" si="4"/>
        <v>100</v>
      </c>
    </row>
    <row r="42" spans="1:5" ht="31.5" customHeight="1" x14ac:dyDescent="0.3">
      <c r="A42" s="35" t="s">
        <v>126</v>
      </c>
      <c r="B42" s="36" t="s">
        <v>127</v>
      </c>
      <c r="C42" s="37">
        <f>C45+C43</f>
        <v>869</v>
      </c>
      <c r="D42" s="37">
        <f t="shared" ref="D42:E42" si="6">D45+D43</f>
        <v>911</v>
      </c>
      <c r="E42" s="37">
        <f t="shared" si="6"/>
        <v>220</v>
      </c>
    </row>
    <row r="43" spans="1:5" ht="71.25" customHeight="1" x14ac:dyDescent="0.3">
      <c r="A43" s="45" t="s">
        <v>128</v>
      </c>
      <c r="B43" s="44" t="s">
        <v>129</v>
      </c>
      <c r="C43" s="37">
        <f>C44</f>
        <v>210</v>
      </c>
      <c r="D43" s="37">
        <f>D44</f>
        <v>252</v>
      </c>
      <c r="E43" s="20">
        <f t="shared" si="4"/>
        <v>120</v>
      </c>
    </row>
    <row r="44" spans="1:5" ht="85.5" customHeight="1" x14ac:dyDescent="0.3">
      <c r="A44" s="45" t="s">
        <v>130</v>
      </c>
      <c r="B44" s="44" t="s">
        <v>131</v>
      </c>
      <c r="C44" s="37">
        <v>210</v>
      </c>
      <c r="D44" s="37">
        <v>252</v>
      </c>
      <c r="E44" s="20">
        <f t="shared" si="4"/>
        <v>120</v>
      </c>
    </row>
    <row r="45" spans="1:5" ht="42" customHeight="1" x14ac:dyDescent="0.3">
      <c r="A45" s="35" t="s">
        <v>132</v>
      </c>
      <c r="B45" s="36" t="s">
        <v>133</v>
      </c>
      <c r="C45" s="37">
        <f t="shared" ref="C45:D45" si="7">C46</f>
        <v>659</v>
      </c>
      <c r="D45" s="37">
        <f t="shared" si="7"/>
        <v>659</v>
      </c>
      <c r="E45" s="20">
        <f t="shared" si="4"/>
        <v>100</v>
      </c>
    </row>
    <row r="46" spans="1:5" ht="46.8" x14ac:dyDescent="0.3">
      <c r="A46" s="35" t="s">
        <v>134</v>
      </c>
      <c r="B46" s="36" t="s">
        <v>135</v>
      </c>
      <c r="C46" s="37">
        <v>659</v>
      </c>
      <c r="D46" s="40">
        <v>659</v>
      </c>
      <c r="E46" s="20">
        <f t="shared" si="4"/>
        <v>100</v>
      </c>
    </row>
    <row r="47" spans="1:5" ht="62.4" x14ac:dyDescent="0.3">
      <c r="A47" s="31" t="s">
        <v>189</v>
      </c>
      <c r="B47" s="32" t="s">
        <v>190</v>
      </c>
      <c r="C47" s="33">
        <f>C48</f>
        <v>97</v>
      </c>
      <c r="D47" s="33">
        <f t="shared" ref="D47:E48" si="8">D48</f>
        <v>97</v>
      </c>
      <c r="E47" s="20">
        <f t="shared" si="4"/>
        <v>100</v>
      </c>
    </row>
    <row r="48" spans="1:5" ht="187.2" x14ac:dyDescent="0.3">
      <c r="A48" s="35" t="s">
        <v>192</v>
      </c>
      <c r="B48" s="36" t="s">
        <v>191</v>
      </c>
      <c r="C48" s="37">
        <f>C49</f>
        <v>97</v>
      </c>
      <c r="D48" s="37">
        <f t="shared" si="8"/>
        <v>97</v>
      </c>
      <c r="E48" s="20">
        <f t="shared" si="4"/>
        <v>100</v>
      </c>
    </row>
    <row r="49" spans="1:5" ht="187.2" x14ac:dyDescent="0.3">
      <c r="A49" s="35" t="s">
        <v>193</v>
      </c>
      <c r="B49" s="36" t="s">
        <v>191</v>
      </c>
      <c r="C49" s="37">
        <v>97</v>
      </c>
      <c r="D49" s="40">
        <v>97</v>
      </c>
      <c r="E49" s="20">
        <f t="shared" si="4"/>
        <v>100</v>
      </c>
    </row>
    <row r="50" spans="1:5" ht="40.5" customHeight="1" x14ac:dyDescent="0.3">
      <c r="A50" s="31" t="s">
        <v>136</v>
      </c>
      <c r="B50" s="53" t="s">
        <v>137</v>
      </c>
      <c r="C50" s="33">
        <f>C51+C52</f>
        <v>456</v>
      </c>
      <c r="D50" s="33">
        <f t="shared" ref="D50:E50" si="9">D51+D52</f>
        <v>498</v>
      </c>
      <c r="E50" s="33">
        <f t="shared" si="9"/>
        <v>293.37442218798151</v>
      </c>
    </row>
    <row r="51" spans="1:5" ht="126" customHeight="1" x14ac:dyDescent="0.3">
      <c r="A51" s="18" t="s">
        <v>138</v>
      </c>
      <c r="B51" s="18" t="s">
        <v>139</v>
      </c>
      <c r="C51" s="37">
        <v>11</v>
      </c>
      <c r="D51" s="37">
        <v>14</v>
      </c>
      <c r="E51" s="20">
        <f t="shared" ref="E51:E62" si="10">D51/C51*100</f>
        <v>127.27272727272727</v>
      </c>
    </row>
    <row r="52" spans="1:5" ht="61.5" customHeight="1" x14ac:dyDescent="0.3">
      <c r="A52" s="54" t="s">
        <v>140</v>
      </c>
      <c r="B52" s="55" t="s">
        <v>141</v>
      </c>
      <c r="C52" s="33">
        <f>C53+C54</f>
        <v>445</v>
      </c>
      <c r="D52" s="33">
        <f t="shared" ref="D52:E52" si="11">D53+D54</f>
        <v>484</v>
      </c>
      <c r="E52" s="33">
        <f t="shared" si="11"/>
        <v>166.10169491525423</v>
      </c>
    </row>
    <row r="53" spans="1:5" ht="135.75" customHeight="1" x14ac:dyDescent="0.3">
      <c r="A53" s="18" t="s">
        <v>142</v>
      </c>
      <c r="B53" s="18" t="s">
        <v>143</v>
      </c>
      <c r="C53" s="37">
        <v>59</v>
      </c>
      <c r="D53" s="37">
        <v>98</v>
      </c>
      <c r="E53" s="20">
        <f t="shared" si="10"/>
        <v>166.10169491525423</v>
      </c>
    </row>
    <row r="54" spans="1:5" ht="135.75" customHeight="1" x14ac:dyDescent="0.3">
      <c r="A54" s="18" t="s">
        <v>144</v>
      </c>
      <c r="B54" s="18" t="s">
        <v>145</v>
      </c>
      <c r="C54" s="37">
        <v>386</v>
      </c>
      <c r="D54" s="37">
        <v>386</v>
      </c>
      <c r="E54" s="20"/>
    </row>
    <row r="55" spans="1:5" ht="42.75" customHeight="1" x14ac:dyDescent="0.3">
      <c r="A55" s="56" t="s">
        <v>146</v>
      </c>
      <c r="B55" s="32" t="s">
        <v>147</v>
      </c>
      <c r="C55" s="33">
        <f>C56+C69+C71</f>
        <v>50321.3</v>
      </c>
      <c r="D55" s="33">
        <f t="shared" ref="D55" si="12">D56+D69+D71</f>
        <v>50321.3</v>
      </c>
      <c r="E55" s="20">
        <f t="shared" si="10"/>
        <v>100</v>
      </c>
    </row>
    <row r="56" spans="1:5" ht="87" customHeight="1" x14ac:dyDescent="0.3">
      <c r="A56" s="56" t="s">
        <v>148</v>
      </c>
      <c r="B56" s="32" t="s">
        <v>149</v>
      </c>
      <c r="C56" s="33">
        <f>C57+C60+C65+C63</f>
        <v>50267</v>
      </c>
      <c r="D56" s="33">
        <f t="shared" ref="D56" si="13">D57+D60+D65+D63</f>
        <v>50267</v>
      </c>
      <c r="E56" s="20">
        <f t="shared" si="10"/>
        <v>100</v>
      </c>
    </row>
    <row r="57" spans="1:5" ht="57.75" customHeight="1" x14ac:dyDescent="0.3">
      <c r="A57" s="35" t="s">
        <v>150</v>
      </c>
      <c r="B57" s="36" t="s">
        <v>151</v>
      </c>
      <c r="C57" s="37">
        <f t="shared" ref="C57:C58" si="14">C58</f>
        <v>409</v>
      </c>
      <c r="D57" s="37">
        <f>D58</f>
        <v>409</v>
      </c>
      <c r="E57" s="20">
        <f t="shared" si="10"/>
        <v>100</v>
      </c>
    </row>
    <row r="58" spans="1:5" ht="31.2" x14ac:dyDescent="0.3">
      <c r="A58" s="35" t="s">
        <v>152</v>
      </c>
      <c r="B58" s="36" t="s">
        <v>153</v>
      </c>
      <c r="C58" s="37">
        <f t="shared" si="14"/>
        <v>409</v>
      </c>
      <c r="D58" s="37">
        <f>D59</f>
        <v>409</v>
      </c>
      <c r="E58" s="20">
        <f t="shared" si="10"/>
        <v>100</v>
      </c>
    </row>
    <row r="59" spans="1:5" ht="46.8" x14ac:dyDescent="0.3">
      <c r="A59" s="36" t="s">
        <v>154</v>
      </c>
      <c r="B59" s="36" t="s">
        <v>155</v>
      </c>
      <c r="C59" s="37">
        <v>409</v>
      </c>
      <c r="D59" s="40">
        <v>409</v>
      </c>
      <c r="E59" s="20">
        <f t="shared" si="10"/>
        <v>100</v>
      </c>
    </row>
    <row r="60" spans="1:5" ht="46.8" x14ac:dyDescent="0.3">
      <c r="A60" s="35" t="s">
        <v>156</v>
      </c>
      <c r="B60" s="36" t="s">
        <v>157</v>
      </c>
      <c r="C60" s="37">
        <f t="shared" ref="C60:D61" si="15">C61</f>
        <v>1207</v>
      </c>
      <c r="D60" s="37">
        <f t="shared" si="15"/>
        <v>1207</v>
      </c>
      <c r="E60" s="20">
        <f t="shared" si="10"/>
        <v>100</v>
      </c>
    </row>
    <row r="61" spans="1:5" ht="65.25" customHeight="1" x14ac:dyDescent="0.3">
      <c r="A61" s="35" t="s">
        <v>158</v>
      </c>
      <c r="B61" s="36" t="s">
        <v>159</v>
      </c>
      <c r="C61" s="37">
        <f t="shared" si="15"/>
        <v>1207</v>
      </c>
      <c r="D61" s="37">
        <f t="shared" si="15"/>
        <v>1207</v>
      </c>
      <c r="E61" s="20">
        <f t="shared" si="10"/>
        <v>100</v>
      </c>
    </row>
    <row r="62" spans="1:5" ht="67.5" customHeight="1" x14ac:dyDescent="0.3">
      <c r="A62" s="35" t="s">
        <v>160</v>
      </c>
      <c r="B62" s="36" t="s">
        <v>161</v>
      </c>
      <c r="C62" s="37">
        <v>1207</v>
      </c>
      <c r="D62" s="40">
        <v>1207</v>
      </c>
      <c r="E62" s="20">
        <f t="shared" si="10"/>
        <v>100</v>
      </c>
    </row>
    <row r="63" spans="1:5" ht="67.5" customHeight="1" x14ac:dyDescent="0.3">
      <c r="A63" s="19" t="s">
        <v>162</v>
      </c>
      <c r="B63" s="19" t="s">
        <v>163</v>
      </c>
      <c r="C63" s="37">
        <f>C64</f>
        <v>1793</v>
      </c>
      <c r="D63" s="37">
        <f t="shared" ref="D63" si="16">D64</f>
        <v>1793</v>
      </c>
      <c r="E63" s="37"/>
    </row>
    <row r="64" spans="1:5" ht="67.5" customHeight="1" x14ac:dyDescent="0.3">
      <c r="A64" s="19" t="s">
        <v>164</v>
      </c>
      <c r="B64" s="19" t="s">
        <v>165</v>
      </c>
      <c r="C64" s="37">
        <v>1793</v>
      </c>
      <c r="D64" s="40">
        <v>1793</v>
      </c>
      <c r="E64" s="20"/>
    </row>
    <row r="65" spans="1:5" ht="29.25" customHeight="1" x14ac:dyDescent="0.3">
      <c r="A65" s="35" t="s">
        <v>166</v>
      </c>
      <c r="B65" s="36" t="s">
        <v>167</v>
      </c>
      <c r="C65" s="37">
        <f>C66+C68</f>
        <v>46858</v>
      </c>
      <c r="D65" s="37">
        <f>D66+D68</f>
        <v>46858</v>
      </c>
      <c r="E65" s="20">
        <f>D65/C65*100</f>
        <v>100</v>
      </c>
    </row>
    <row r="66" spans="1:5" ht="122.25" customHeight="1" x14ac:dyDescent="0.3">
      <c r="A66" s="45" t="s">
        <v>168</v>
      </c>
      <c r="B66" s="44" t="s">
        <v>169</v>
      </c>
      <c r="C66" s="37">
        <f>C67</f>
        <v>194</v>
      </c>
      <c r="D66" s="37">
        <f>D67</f>
        <v>194</v>
      </c>
      <c r="E66" s="20">
        <f>D66/C66*100</f>
        <v>100</v>
      </c>
    </row>
    <row r="67" spans="1:5" ht="144" customHeight="1" x14ac:dyDescent="0.3">
      <c r="A67" s="45" t="s">
        <v>170</v>
      </c>
      <c r="B67" s="44" t="s">
        <v>171</v>
      </c>
      <c r="C67" s="37">
        <v>194</v>
      </c>
      <c r="D67" s="37">
        <v>194</v>
      </c>
      <c r="E67" s="38">
        <f>D67/C67*100</f>
        <v>100</v>
      </c>
    </row>
    <row r="68" spans="1:5" ht="49.5" customHeight="1" x14ac:dyDescent="0.3">
      <c r="A68" s="35" t="s">
        <v>172</v>
      </c>
      <c r="B68" s="36" t="s">
        <v>173</v>
      </c>
      <c r="C68" s="37">
        <v>46664</v>
      </c>
      <c r="D68" s="40">
        <v>46664</v>
      </c>
      <c r="E68" s="38">
        <f>D68/C68*100</f>
        <v>100</v>
      </c>
    </row>
    <row r="69" spans="1:5" s="34" customFormat="1" ht="49.5" customHeight="1" x14ac:dyDescent="0.3">
      <c r="A69" s="57" t="s">
        <v>174</v>
      </c>
      <c r="B69" s="58" t="s">
        <v>175</v>
      </c>
      <c r="C69" s="33">
        <f>C70</f>
        <v>21</v>
      </c>
      <c r="D69" s="33">
        <f t="shared" ref="D69" si="17">D70</f>
        <v>21</v>
      </c>
      <c r="E69" s="20"/>
    </row>
    <row r="70" spans="1:5" ht="49.5" customHeight="1" x14ac:dyDescent="0.3">
      <c r="A70" s="19" t="s">
        <v>176</v>
      </c>
      <c r="B70" s="19" t="s">
        <v>177</v>
      </c>
      <c r="C70" s="37">
        <v>21</v>
      </c>
      <c r="D70" s="40">
        <v>21</v>
      </c>
      <c r="E70" s="38"/>
    </row>
    <row r="71" spans="1:5" s="34" customFormat="1" ht="153.75" customHeight="1" x14ac:dyDescent="0.3">
      <c r="A71" s="57" t="s">
        <v>178</v>
      </c>
      <c r="B71" s="58" t="s">
        <v>179</v>
      </c>
      <c r="C71" s="59">
        <f>C72</f>
        <v>33.299999999999997</v>
      </c>
      <c r="D71" s="20">
        <f t="shared" ref="D71:E71" si="18">D72</f>
        <v>33.299999999999997</v>
      </c>
      <c r="E71" s="59">
        <f t="shared" si="18"/>
        <v>0</v>
      </c>
    </row>
    <row r="72" spans="1:5" ht="129" customHeight="1" x14ac:dyDescent="0.3">
      <c r="A72" s="19" t="s">
        <v>180</v>
      </c>
      <c r="B72" s="19" t="s">
        <v>181</v>
      </c>
      <c r="C72" s="60">
        <v>33.299999999999997</v>
      </c>
      <c r="D72" s="40">
        <v>33.299999999999997</v>
      </c>
      <c r="E72" s="38"/>
    </row>
    <row r="73" spans="1:5" ht="35.25" customHeight="1" x14ac:dyDescent="0.3">
      <c r="A73" s="61"/>
      <c r="B73" s="32" t="s">
        <v>182</v>
      </c>
      <c r="C73" s="33">
        <f>C8+C55</f>
        <v>82215</v>
      </c>
      <c r="D73" s="33">
        <f>D8+D55</f>
        <v>83724.200000000012</v>
      </c>
      <c r="E73" s="20">
        <f>D73/C73*100</f>
        <v>101.835674755215</v>
      </c>
    </row>
  </sheetData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1" workbookViewId="0">
      <selection activeCell="E15" sqref="E15"/>
    </sheetView>
  </sheetViews>
  <sheetFormatPr defaultRowHeight="14.4" x14ac:dyDescent="0.3"/>
  <cols>
    <col min="1" max="1" width="29.5546875" customWidth="1"/>
    <col min="2" max="2" width="7.33203125" customWidth="1"/>
    <col min="3" max="3" width="5.88671875" customWidth="1"/>
    <col min="4" max="4" width="11.6640625" customWidth="1"/>
    <col min="5" max="5" width="13" customWidth="1"/>
    <col min="6" max="6" width="9.33203125" customWidth="1"/>
  </cols>
  <sheetData>
    <row r="1" spans="1:6" x14ac:dyDescent="0.3">
      <c r="E1" s="21" t="s">
        <v>1</v>
      </c>
    </row>
    <row r="2" spans="1:6" ht="39" customHeight="1" x14ac:dyDescent="0.3">
      <c r="A2" s="63" t="s">
        <v>43</v>
      </c>
      <c r="B2" s="63"/>
      <c r="C2" s="63"/>
      <c r="D2" s="63"/>
      <c r="E2" s="63"/>
      <c r="F2" s="63"/>
    </row>
    <row r="3" spans="1:6" ht="39.75" customHeight="1" x14ac:dyDescent="0.3">
      <c r="A3" s="63" t="s">
        <v>183</v>
      </c>
      <c r="B3" s="63"/>
      <c r="C3" s="63"/>
      <c r="D3" s="63"/>
      <c r="E3" s="63"/>
    </row>
    <row r="4" spans="1:6" ht="15.6" x14ac:dyDescent="0.3">
      <c r="A4" s="4"/>
      <c r="B4" s="4"/>
      <c r="C4" s="4"/>
      <c r="D4" s="1"/>
      <c r="E4" s="2" t="s">
        <v>0</v>
      </c>
    </row>
    <row r="5" spans="1:6" ht="70.5" customHeight="1" x14ac:dyDescent="0.3">
      <c r="A5" s="5" t="s">
        <v>2</v>
      </c>
      <c r="B5" s="6" t="s">
        <v>3</v>
      </c>
      <c r="C5" s="6" t="s">
        <v>4</v>
      </c>
      <c r="D5" s="5" t="s">
        <v>184</v>
      </c>
      <c r="E5" s="5" t="s">
        <v>185</v>
      </c>
      <c r="F5" s="5" t="s">
        <v>51</v>
      </c>
    </row>
    <row r="6" spans="1:6" ht="15.75" x14ac:dyDescent="0.25">
      <c r="A6" s="15">
        <v>1</v>
      </c>
      <c r="B6" s="16" t="s">
        <v>5</v>
      </c>
      <c r="C6" s="15">
        <v>3</v>
      </c>
      <c r="D6" s="15">
        <v>5</v>
      </c>
      <c r="E6" s="15">
        <v>7</v>
      </c>
      <c r="F6" s="16" t="s">
        <v>52</v>
      </c>
    </row>
    <row r="7" spans="1:6" ht="33" customHeight="1" x14ac:dyDescent="0.3">
      <c r="A7" s="8" t="s">
        <v>6</v>
      </c>
      <c r="B7" s="9" t="s">
        <v>7</v>
      </c>
      <c r="C7" s="9"/>
      <c r="D7" s="10">
        <f t="shared" ref="D7:E7" si="0">D9+D13+D10+D8+D12+D11</f>
        <v>23468</v>
      </c>
      <c r="E7" s="10">
        <f t="shared" si="0"/>
        <v>23123</v>
      </c>
      <c r="F7" s="20">
        <f>E7/D7*100</f>
        <v>98.529913073120838</v>
      </c>
    </row>
    <row r="8" spans="1:6" ht="87" customHeight="1" x14ac:dyDescent="0.3">
      <c r="A8" s="22" t="s">
        <v>47</v>
      </c>
      <c r="B8" s="7" t="s">
        <v>7</v>
      </c>
      <c r="C8" s="7" t="s">
        <v>8</v>
      </c>
      <c r="D8" s="12">
        <v>2134</v>
      </c>
      <c r="E8" s="12">
        <v>1895</v>
      </c>
      <c r="F8" s="20">
        <f t="shared" ref="F8:F37" si="1">E8/D8*100</f>
        <v>88.800374882849113</v>
      </c>
    </row>
    <row r="9" spans="1:6" ht="124.5" customHeight="1" x14ac:dyDescent="0.3">
      <c r="A9" s="11" t="s">
        <v>10</v>
      </c>
      <c r="B9" s="7" t="s">
        <v>7</v>
      </c>
      <c r="C9" s="7" t="s">
        <v>11</v>
      </c>
      <c r="D9" s="12">
        <v>16357</v>
      </c>
      <c r="E9" s="12">
        <v>16326</v>
      </c>
      <c r="F9" s="20">
        <f t="shared" si="1"/>
        <v>99.810478694137061</v>
      </c>
    </row>
    <row r="10" spans="1:6" ht="94.5" customHeight="1" x14ac:dyDescent="0.3">
      <c r="A10" s="19" t="s">
        <v>45</v>
      </c>
      <c r="B10" s="7" t="s">
        <v>7</v>
      </c>
      <c r="C10" s="7" t="s">
        <v>46</v>
      </c>
      <c r="D10" s="12">
        <v>17</v>
      </c>
      <c r="E10" s="12">
        <v>17</v>
      </c>
      <c r="F10" s="20">
        <f t="shared" si="1"/>
        <v>100</v>
      </c>
    </row>
    <row r="11" spans="1:6" ht="42.75" customHeight="1" x14ac:dyDescent="0.3">
      <c r="A11" s="23" t="s">
        <v>53</v>
      </c>
      <c r="B11" s="7" t="s">
        <v>7</v>
      </c>
      <c r="C11" s="7" t="s">
        <v>12</v>
      </c>
      <c r="D11" s="12">
        <v>1068</v>
      </c>
      <c r="E11" s="12">
        <v>1068</v>
      </c>
      <c r="F11" s="20">
        <f t="shared" si="1"/>
        <v>100</v>
      </c>
    </row>
    <row r="12" spans="1:6" ht="25.5" customHeight="1" x14ac:dyDescent="0.3">
      <c r="A12" s="19" t="s">
        <v>49</v>
      </c>
      <c r="B12" s="7" t="s">
        <v>7</v>
      </c>
      <c r="C12" s="7" t="s">
        <v>13</v>
      </c>
      <c r="D12" s="12">
        <v>0</v>
      </c>
      <c r="E12" s="12">
        <v>0</v>
      </c>
      <c r="F12" s="20">
        <v>0</v>
      </c>
    </row>
    <row r="13" spans="1:6" ht="36" customHeight="1" x14ac:dyDescent="0.3">
      <c r="A13" s="11" t="s">
        <v>14</v>
      </c>
      <c r="B13" s="7" t="s">
        <v>7</v>
      </c>
      <c r="C13" s="7" t="s">
        <v>15</v>
      </c>
      <c r="D13" s="12">
        <v>3892</v>
      </c>
      <c r="E13" s="12">
        <v>3817</v>
      </c>
      <c r="F13" s="20">
        <f t="shared" si="1"/>
        <v>98.072970195272362</v>
      </c>
    </row>
    <row r="14" spans="1:6" ht="31.2" x14ac:dyDescent="0.3">
      <c r="A14" s="13" t="s">
        <v>41</v>
      </c>
      <c r="B14" s="9" t="s">
        <v>8</v>
      </c>
      <c r="C14" s="9"/>
      <c r="D14" s="10">
        <f t="shared" ref="D14:E14" si="2">D15</f>
        <v>1966</v>
      </c>
      <c r="E14" s="10">
        <f t="shared" si="2"/>
        <v>1962</v>
      </c>
      <c r="F14" s="20">
        <f t="shared" si="1"/>
        <v>99.796541200406921</v>
      </c>
    </row>
    <row r="15" spans="1:6" ht="31.2" x14ac:dyDescent="0.3">
      <c r="A15" s="3" t="s">
        <v>40</v>
      </c>
      <c r="B15" s="7" t="s">
        <v>8</v>
      </c>
      <c r="C15" s="7" t="s">
        <v>9</v>
      </c>
      <c r="D15" s="12">
        <v>1966</v>
      </c>
      <c r="E15" s="12">
        <v>1962</v>
      </c>
      <c r="F15" s="20">
        <f t="shared" si="1"/>
        <v>99.796541200406921</v>
      </c>
    </row>
    <row r="16" spans="1:6" ht="62.4" x14ac:dyDescent="0.3">
      <c r="A16" s="8" t="s">
        <v>16</v>
      </c>
      <c r="B16" s="9" t="s">
        <v>9</v>
      </c>
      <c r="C16" s="9"/>
      <c r="D16" s="10">
        <f t="shared" ref="D16:E16" si="3">D17+D19+D18</f>
        <v>2432</v>
      </c>
      <c r="E16" s="10">
        <f t="shared" si="3"/>
        <v>2431</v>
      </c>
      <c r="F16" s="20">
        <f t="shared" si="1"/>
        <v>99.95888157894737</v>
      </c>
    </row>
    <row r="17" spans="1:6" ht="81" customHeight="1" x14ac:dyDescent="0.3">
      <c r="A17" s="11" t="s">
        <v>17</v>
      </c>
      <c r="B17" s="7" t="s">
        <v>9</v>
      </c>
      <c r="C17" s="7" t="s">
        <v>18</v>
      </c>
      <c r="D17" s="12">
        <v>1051</v>
      </c>
      <c r="E17" s="12">
        <v>1051</v>
      </c>
      <c r="F17" s="20">
        <f t="shared" si="1"/>
        <v>100</v>
      </c>
    </row>
    <row r="18" spans="1:6" ht="36" customHeight="1" x14ac:dyDescent="0.3">
      <c r="A18" s="18" t="s">
        <v>44</v>
      </c>
      <c r="B18" s="7" t="s">
        <v>9</v>
      </c>
      <c r="C18" s="7" t="s">
        <v>23</v>
      </c>
      <c r="D18" s="12">
        <v>716</v>
      </c>
      <c r="E18" s="12">
        <v>715</v>
      </c>
      <c r="F18" s="20">
        <f t="shared" si="1"/>
        <v>99.860335195530723</v>
      </c>
    </row>
    <row r="19" spans="1:6" ht="62.4" x14ac:dyDescent="0.3">
      <c r="A19" s="11" t="s">
        <v>19</v>
      </c>
      <c r="B19" s="7" t="s">
        <v>9</v>
      </c>
      <c r="C19" s="7" t="s">
        <v>20</v>
      </c>
      <c r="D19" s="12">
        <v>665</v>
      </c>
      <c r="E19" s="12">
        <v>665</v>
      </c>
      <c r="F19" s="20">
        <f t="shared" si="1"/>
        <v>100</v>
      </c>
    </row>
    <row r="20" spans="1:6" ht="31.2" x14ac:dyDescent="0.3">
      <c r="A20" s="8" t="s">
        <v>21</v>
      </c>
      <c r="B20" s="9" t="s">
        <v>11</v>
      </c>
      <c r="C20" s="9"/>
      <c r="D20" s="10">
        <f>D22+D23+D21</f>
        <v>11723.5</v>
      </c>
      <c r="E20" s="10">
        <f>E22+E23+E21</f>
        <v>11585</v>
      </c>
      <c r="F20" s="20">
        <f t="shared" si="1"/>
        <v>98.818612189192649</v>
      </c>
    </row>
    <row r="21" spans="1:6" ht="31.2" x14ac:dyDescent="0.3">
      <c r="A21" s="11" t="s">
        <v>48</v>
      </c>
      <c r="B21" s="7" t="s">
        <v>11</v>
      </c>
      <c r="C21" s="7" t="s">
        <v>7</v>
      </c>
      <c r="D21" s="12">
        <v>2175</v>
      </c>
      <c r="E21" s="12">
        <v>2175</v>
      </c>
      <c r="F21" s="20">
        <f t="shared" si="1"/>
        <v>100</v>
      </c>
    </row>
    <row r="22" spans="1:6" ht="31.2" x14ac:dyDescent="0.3">
      <c r="A22" s="5" t="s">
        <v>42</v>
      </c>
      <c r="B22" s="7" t="s">
        <v>11</v>
      </c>
      <c r="C22" s="7" t="s">
        <v>18</v>
      </c>
      <c r="D22" s="12">
        <v>9240</v>
      </c>
      <c r="E22" s="12">
        <v>9192</v>
      </c>
      <c r="F22" s="20">
        <f t="shared" si="1"/>
        <v>99.480519480519476</v>
      </c>
    </row>
    <row r="23" spans="1:6" ht="31.2" x14ac:dyDescent="0.3">
      <c r="A23" s="11" t="s">
        <v>24</v>
      </c>
      <c r="B23" s="7" t="s">
        <v>11</v>
      </c>
      <c r="C23" s="7" t="s">
        <v>25</v>
      </c>
      <c r="D23" s="12">
        <v>308.5</v>
      </c>
      <c r="E23" s="12">
        <v>218</v>
      </c>
      <c r="F23" s="20">
        <f t="shared" si="1"/>
        <v>70.664505672609408</v>
      </c>
    </row>
    <row r="24" spans="1:6" ht="46.5" customHeight="1" x14ac:dyDescent="0.3">
      <c r="A24" s="8" t="s">
        <v>26</v>
      </c>
      <c r="B24" s="9" t="s">
        <v>27</v>
      </c>
      <c r="C24" s="9"/>
      <c r="D24" s="10">
        <f t="shared" ref="D24:E24" si="4">D25+D26+D27</f>
        <v>33616</v>
      </c>
      <c r="E24" s="10">
        <f t="shared" si="4"/>
        <v>28150</v>
      </c>
      <c r="F24" s="20">
        <f t="shared" si="1"/>
        <v>83.739885768681575</v>
      </c>
    </row>
    <row r="25" spans="1:6" ht="15.6" x14ac:dyDescent="0.3">
      <c r="A25" s="5" t="s">
        <v>28</v>
      </c>
      <c r="B25" s="7" t="s">
        <v>27</v>
      </c>
      <c r="C25" s="7" t="s">
        <v>7</v>
      </c>
      <c r="D25" s="12">
        <v>3135</v>
      </c>
      <c r="E25" s="12">
        <v>3134</v>
      </c>
      <c r="F25" s="20">
        <f t="shared" si="1"/>
        <v>99.96810207336523</v>
      </c>
    </row>
    <row r="26" spans="1:6" ht="15.6" x14ac:dyDescent="0.3">
      <c r="A26" s="5" t="s">
        <v>29</v>
      </c>
      <c r="B26" s="7" t="s">
        <v>27</v>
      </c>
      <c r="C26" s="7" t="s">
        <v>8</v>
      </c>
      <c r="D26" s="12">
        <v>34</v>
      </c>
      <c r="E26" s="12">
        <v>34</v>
      </c>
      <c r="F26" s="20">
        <f t="shared" si="1"/>
        <v>100</v>
      </c>
    </row>
    <row r="27" spans="1:6" ht="15.6" x14ac:dyDescent="0.3">
      <c r="A27" s="11" t="s">
        <v>30</v>
      </c>
      <c r="B27" s="7" t="s">
        <v>27</v>
      </c>
      <c r="C27" s="7" t="s">
        <v>9</v>
      </c>
      <c r="D27" s="12">
        <v>30447</v>
      </c>
      <c r="E27" s="12">
        <v>24982</v>
      </c>
      <c r="F27" s="20">
        <f t="shared" si="1"/>
        <v>82.050776759615076</v>
      </c>
    </row>
    <row r="28" spans="1:6" ht="15.6" x14ac:dyDescent="0.3">
      <c r="A28" s="8" t="s">
        <v>31</v>
      </c>
      <c r="B28" s="9" t="s">
        <v>12</v>
      </c>
      <c r="C28" s="9"/>
      <c r="D28" s="10">
        <f t="shared" ref="D28:E28" si="5">D29</f>
        <v>98</v>
      </c>
      <c r="E28" s="10">
        <f t="shared" si="5"/>
        <v>98</v>
      </c>
      <c r="F28" s="20">
        <f t="shared" si="1"/>
        <v>100</v>
      </c>
    </row>
    <row r="29" spans="1:6" ht="31.2" x14ac:dyDescent="0.3">
      <c r="A29" s="5" t="s">
        <v>32</v>
      </c>
      <c r="B29" s="7" t="s">
        <v>12</v>
      </c>
      <c r="C29" s="7" t="s">
        <v>12</v>
      </c>
      <c r="D29" s="12">
        <v>98</v>
      </c>
      <c r="E29" s="12">
        <v>98</v>
      </c>
      <c r="F29" s="20">
        <f t="shared" si="1"/>
        <v>100</v>
      </c>
    </row>
    <row r="30" spans="1:6" ht="31.2" x14ac:dyDescent="0.3">
      <c r="A30" s="8" t="s">
        <v>33</v>
      </c>
      <c r="B30" s="9" t="s">
        <v>22</v>
      </c>
      <c r="C30" s="9"/>
      <c r="D30" s="10">
        <f t="shared" ref="D30:E30" si="6">D31</f>
        <v>2075</v>
      </c>
      <c r="E30" s="10">
        <f t="shared" si="6"/>
        <v>2075</v>
      </c>
      <c r="F30" s="20">
        <f t="shared" si="1"/>
        <v>100</v>
      </c>
    </row>
    <row r="31" spans="1:6" ht="15.6" x14ac:dyDescent="0.3">
      <c r="A31" s="5" t="s">
        <v>34</v>
      </c>
      <c r="B31" s="7" t="s">
        <v>22</v>
      </c>
      <c r="C31" s="7" t="s">
        <v>7</v>
      </c>
      <c r="D31" s="12">
        <v>2075</v>
      </c>
      <c r="E31" s="12">
        <v>2075</v>
      </c>
      <c r="F31" s="20">
        <f t="shared" si="1"/>
        <v>100</v>
      </c>
    </row>
    <row r="32" spans="1:6" ht="31.2" x14ac:dyDescent="0.3">
      <c r="A32" s="8" t="s">
        <v>35</v>
      </c>
      <c r="B32" s="9" t="s">
        <v>23</v>
      </c>
      <c r="C32" s="9"/>
      <c r="D32" s="10">
        <f>D33+D34</f>
        <v>562</v>
      </c>
      <c r="E32" s="10">
        <f>E33+E34</f>
        <v>562</v>
      </c>
      <c r="F32" s="20">
        <f t="shared" si="1"/>
        <v>100</v>
      </c>
    </row>
    <row r="33" spans="1:6" ht="15.6" x14ac:dyDescent="0.3">
      <c r="A33" s="11" t="s">
        <v>36</v>
      </c>
      <c r="B33" s="7" t="s">
        <v>23</v>
      </c>
      <c r="C33" s="7" t="s">
        <v>7</v>
      </c>
      <c r="D33" s="12">
        <v>312</v>
      </c>
      <c r="E33" s="12">
        <v>312</v>
      </c>
      <c r="F33" s="20">
        <f t="shared" si="1"/>
        <v>100</v>
      </c>
    </row>
    <row r="34" spans="1:6" ht="31.2" x14ac:dyDescent="0.3">
      <c r="A34" s="18" t="s">
        <v>50</v>
      </c>
      <c r="B34" s="7" t="s">
        <v>23</v>
      </c>
      <c r="C34" s="7" t="s">
        <v>9</v>
      </c>
      <c r="D34" s="12">
        <v>250</v>
      </c>
      <c r="E34" s="12">
        <v>250</v>
      </c>
      <c r="F34" s="20">
        <v>0</v>
      </c>
    </row>
    <row r="35" spans="1:6" ht="31.2" x14ac:dyDescent="0.3">
      <c r="A35" s="14" t="s">
        <v>37</v>
      </c>
      <c r="B35" s="9" t="s">
        <v>13</v>
      </c>
      <c r="C35" s="9"/>
      <c r="D35" s="10">
        <f t="shared" ref="D35:E35" si="7">D36</f>
        <v>7900</v>
      </c>
      <c r="E35" s="10">
        <f t="shared" si="7"/>
        <v>7900</v>
      </c>
      <c r="F35" s="20">
        <f t="shared" si="1"/>
        <v>100</v>
      </c>
    </row>
    <row r="36" spans="1:6" ht="15.6" x14ac:dyDescent="0.3">
      <c r="A36" s="5" t="s">
        <v>38</v>
      </c>
      <c r="B36" s="7" t="s">
        <v>13</v>
      </c>
      <c r="C36" s="7" t="s">
        <v>8</v>
      </c>
      <c r="D36" s="12">
        <v>7900</v>
      </c>
      <c r="E36" s="12">
        <v>7900</v>
      </c>
      <c r="F36" s="20">
        <f t="shared" si="1"/>
        <v>100</v>
      </c>
    </row>
    <row r="37" spans="1:6" ht="15.6" x14ac:dyDescent="0.3">
      <c r="A37" s="14" t="s">
        <v>39</v>
      </c>
      <c r="B37" s="9"/>
      <c r="C37" s="9"/>
      <c r="D37" s="10">
        <f>D7+D14+D16+D20+D24+D28+D30+D32+D35</f>
        <v>83840.5</v>
      </c>
      <c r="E37" s="10">
        <f>E7+E14+E16+E20+E24+E28+E30+E32+E35</f>
        <v>77886</v>
      </c>
      <c r="F37" s="20">
        <f t="shared" si="1"/>
        <v>92.897823844084897</v>
      </c>
    </row>
    <row r="40" spans="1:6" x14ac:dyDescent="0.3">
      <c r="D40" s="17"/>
      <c r="E40" s="17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Расходы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2020-04-21T06:07:32Z</cp:lastPrinted>
  <dcterms:created xsi:type="dcterms:W3CDTF">2013-03-26T03:35:17Z</dcterms:created>
  <dcterms:modified xsi:type="dcterms:W3CDTF">2021-02-02T04:21:22Z</dcterms:modified>
</cp:coreProperties>
</file>