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8195" windowHeight="11580" firstSheet="1" activeTab="4"/>
  </bookViews>
  <sheets>
    <sheet name="Приложение 1" sheetId="1" r:id="rId1"/>
    <sheet name="Приложение 2" sheetId="2" r:id="rId2"/>
    <sheet name="приложение 6" sheetId="6" r:id="rId3"/>
    <sheet name="приложение5" sheetId="5" r:id="rId4"/>
    <sheet name="Приложение 7" sheetId="7" r:id="rId5"/>
    <sheet name="Приложение 4" sheetId="4" r:id="rId6"/>
    <sheet name="Приложение 3" sheetId="3" r:id="rId7"/>
  </sheets>
  <calcPr calcId="145621"/>
</workbook>
</file>

<file path=xl/calcChain.xml><?xml version="1.0" encoding="utf-8"?>
<calcChain xmlns="http://schemas.openxmlformats.org/spreadsheetml/2006/main">
  <c r="I80" i="4" l="1"/>
  <c r="I79" i="4" s="1"/>
  <c r="H80" i="4"/>
  <c r="H39" i="7"/>
  <c r="H38" i="7" s="1"/>
  <c r="H37" i="7" s="1"/>
  <c r="I39" i="7"/>
  <c r="I38" i="7" s="1"/>
  <c r="I37" i="7" s="1"/>
  <c r="G39" i="7"/>
  <c r="G38" i="7" s="1"/>
  <c r="G37" i="7" s="1"/>
  <c r="I34" i="7"/>
  <c r="I33" i="7" s="1"/>
  <c r="I32" i="7" s="1"/>
  <c r="I31" i="7" s="1"/>
  <c r="I30" i="7" s="1"/>
  <c r="I29" i="7" s="1"/>
  <c r="I28" i="7" s="1"/>
  <c r="H34" i="7"/>
  <c r="H33" i="7" s="1"/>
  <c r="H32" i="7" s="1"/>
  <c r="H31" i="7" s="1"/>
  <c r="H30" i="7" s="1"/>
  <c r="H29" i="7" s="1"/>
  <c r="H28" i="7" s="1"/>
  <c r="G34" i="7"/>
  <c r="G33" i="7" s="1"/>
  <c r="G32" i="7" s="1"/>
  <c r="G31" i="7" s="1"/>
  <c r="G30" i="7" s="1"/>
  <c r="G29" i="7" s="1"/>
  <c r="G28" i="7" s="1"/>
  <c r="I25" i="7"/>
  <c r="I24" i="7" s="1"/>
  <c r="I23" i="7" s="1"/>
  <c r="I22" i="7" s="1"/>
  <c r="I21" i="7" s="1"/>
  <c r="I20" i="7" s="1"/>
  <c r="I19" i="7" s="1"/>
  <c r="H25" i="7"/>
  <c r="G25" i="7"/>
  <c r="G24" i="7" s="1"/>
  <c r="G23" i="7" s="1"/>
  <c r="G22" i="7" s="1"/>
  <c r="G21" i="7" s="1"/>
  <c r="G20" i="7" s="1"/>
  <c r="G19" i="7" s="1"/>
  <c r="H24" i="7"/>
  <c r="H23" i="7" s="1"/>
  <c r="H22" i="7" s="1"/>
  <c r="H21" i="7" s="1"/>
  <c r="H20" i="7" s="1"/>
  <c r="H19" i="7" s="1"/>
  <c r="I16" i="7"/>
  <c r="I15" i="7" s="1"/>
  <c r="I14" i="7" s="1"/>
  <c r="I13" i="7" s="1"/>
  <c r="I12" i="7" s="1"/>
  <c r="I11" i="7" s="1"/>
  <c r="I10" i="7" s="1"/>
  <c r="H16" i="7"/>
  <c r="H15" i="7" s="1"/>
  <c r="H14" i="7" s="1"/>
  <c r="H13" i="7" s="1"/>
  <c r="H12" i="7" s="1"/>
  <c r="H11" i="7" s="1"/>
  <c r="H10" i="7" s="1"/>
  <c r="G16" i="7"/>
  <c r="G15" i="7" s="1"/>
  <c r="G14" i="7" s="1"/>
  <c r="G13" i="7" s="1"/>
  <c r="G12" i="7" s="1"/>
  <c r="G11" i="7" s="1"/>
  <c r="G10" i="7" s="1"/>
  <c r="I59" i="7"/>
  <c r="I58" i="7" s="1"/>
  <c r="H59" i="7"/>
  <c r="H58" i="7" s="1"/>
  <c r="G59" i="7"/>
  <c r="G58" i="7" s="1"/>
  <c r="I56" i="7"/>
  <c r="I55" i="7" s="1"/>
  <c r="H56" i="7"/>
  <c r="H55" i="7" s="1"/>
  <c r="G56" i="7"/>
  <c r="G55" i="7" s="1"/>
  <c r="I53" i="7"/>
  <c r="I52" i="7" s="1"/>
  <c r="H53" i="7"/>
  <c r="H52" i="7" s="1"/>
  <c r="G53" i="7"/>
  <c r="G52" i="7" s="1"/>
  <c r="I50" i="7"/>
  <c r="I49" i="7" s="1"/>
  <c r="H50" i="7"/>
  <c r="H49" i="7" s="1"/>
  <c r="G50" i="7"/>
  <c r="G49" i="7" s="1"/>
  <c r="I85" i="7"/>
  <c r="H85" i="7"/>
  <c r="G85" i="7"/>
  <c r="I83" i="7"/>
  <c r="I82" i="7" s="1"/>
  <c r="H83" i="7"/>
  <c r="G83" i="7"/>
  <c r="G82" i="7" s="1"/>
  <c r="H82" i="7"/>
  <c r="I44" i="7"/>
  <c r="I43" i="7" s="1"/>
  <c r="I42" i="7" s="1"/>
  <c r="H44" i="7"/>
  <c r="H43" i="7" s="1"/>
  <c r="H42" i="7" s="1"/>
  <c r="G44" i="7"/>
  <c r="G43" i="7" s="1"/>
  <c r="G42" i="7" s="1"/>
  <c r="I76" i="7"/>
  <c r="I75" i="7" s="1"/>
  <c r="I73" i="7" s="1"/>
  <c r="H76" i="7"/>
  <c r="H75" i="7" s="1"/>
  <c r="H73" i="7" s="1"/>
  <c r="G76" i="7"/>
  <c r="G75" i="7" s="1"/>
  <c r="G73" i="7" s="1"/>
  <c r="I71" i="7"/>
  <c r="I70" i="7" s="1"/>
  <c r="I69" i="7" s="1"/>
  <c r="I68" i="7" s="1"/>
  <c r="H71" i="7"/>
  <c r="H70" i="7" s="1"/>
  <c r="H69" i="7" s="1"/>
  <c r="H68" i="7" s="1"/>
  <c r="G71" i="7"/>
  <c r="G70" i="7" s="1"/>
  <c r="G69" i="7" s="1"/>
  <c r="G68" i="7" s="1"/>
  <c r="I66" i="7"/>
  <c r="I65" i="7" s="1"/>
  <c r="I64" i="7" s="1"/>
  <c r="I63" i="7" s="1"/>
  <c r="H66" i="7"/>
  <c r="H65" i="7" s="1"/>
  <c r="H64" i="7" s="1"/>
  <c r="H63" i="7" s="1"/>
  <c r="G66" i="7"/>
  <c r="G65" i="7" s="1"/>
  <c r="G64" i="7" s="1"/>
  <c r="G63" i="7" s="1"/>
  <c r="C44" i="2"/>
  <c r="H126" i="4"/>
  <c r="I126" i="4"/>
  <c r="G126" i="4"/>
  <c r="G79" i="4"/>
  <c r="I132" i="4"/>
  <c r="H132" i="4"/>
  <c r="H134" i="4"/>
  <c r="H133" i="4" s="1"/>
  <c r="I134" i="4"/>
  <c r="I133" i="4" s="1"/>
  <c r="G134" i="4"/>
  <c r="G133" i="4" s="1"/>
  <c r="H83" i="4"/>
  <c r="I83" i="4"/>
  <c r="G83" i="4"/>
  <c r="H79" i="4"/>
  <c r="G81" i="4"/>
  <c r="G80" i="4" s="1"/>
  <c r="I64" i="4"/>
  <c r="H54" i="4"/>
  <c r="I54" i="4"/>
  <c r="G54" i="4"/>
  <c r="G48" i="7" l="1"/>
  <c r="G47" i="7" s="1"/>
  <c r="G46" i="7" s="1"/>
  <c r="G41" i="7" s="1"/>
  <c r="G9" i="7" s="1"/>
  <c r="I62" i="7"/>
  <c r="I61" i="7" s="1"/>
  <c r="H62" i="7"/>
  <c r="H61" i="7" s="1"/>
  <c r="G81" i="7"/>
  <c r="G80" i="7" s="1"/>
  <c r="G79" i="7" s="1"/>
  <c r="I81" i="7"/>
  <c r="I80" i="7" s="1"/>
  <c r="I79" i="7" s="1"/>
  <c r="I48" i="7"/>
  <c r="I47" i="7" s="1"/>
  <c r="I46" i="7" s="1"/>
  <c r="I41" i="7" s="1"/>
  <c r="I9" i="7" s="1"/>
  <c r="H81" i="7"/>
  <c r="H80" i="7" s="1"/>
  <c r="H79" i="7" s="1"/>
  <c r="G62" i="7"/>
  <c r="G61" i="7" s="1"/>
  <c r="H48" i="7"/>
  <c r="H47" i="7" s="1"/>
  <c r="H46" i="7" l="1"/>
  <c r="H41" i="7" s="1"/>
  <c r="H9" i="7" s="1"/>
  <c r="H40" i="4"/>
  <c r="I40" i="4"/>
  <c r="G40" i="4"/>
  <c r="H28" i="4"/>
  <c r="H27" i="4" s="1"/>
  <c r="I28" i="4"/>
  <c r="I27" i="4" s="1"/>
  <c r="G28" i="4"/>
  <c r="G27" i="4" s="1"/>
  <c r="H33" i="4"/>
  <c r="I33" i="4"/>
  <c r="G33" i="4"/>
  <c r="H25" i="4"/>
  <c r="I25" i="4"/>
  <c r="G25" i="4"/>
  <c r="H19" i="4"/>
  <c r="I19" i="4"/>
  <c r="G19" i="4"/>
  <c r="H16" i="4"/>
  <c r="H15" i="4" s="1"/>
  <c r="I16" i="4"/>
  <c r="I15" i="4" s="1"/>
  <c r="G16" i="4"/>
  <c r="G15" i="4" s="1"/>
  <c r="G22" i="4" l="1"/>
  <c r="H144" i="4"/>
  <c r="H143" i="4" s="1"/>
  <c r="H142" i="4" s="1"/>
  <c r="H141" i="4" s="1"/>
  <c r="H140" i="4" s="1"/>
  <c r="H139" i="4" s="1"/>
  <c r="I144" i="4"/>
  <c r="I143" i="4" s="1"/>
  <c r="I142" i="4" s="1"/>
  <c r="I141" i="4" s="1"/>
  <c r="I140" i="4" s="1"/>
  <c r="I139" i="4" s="1"/>
  <c r="H137" i="4"/>
  <c r="H136" i="4" s="1"/>
  <c r="I137" i="4"/>
  <c r="I136" i="4" s="1"/>
  <c r="H130" i="4"/>
  <c r="H129" i="4" s="1"/>
  <c r="H128" i="4" s="1"/>
  <c r="H127" i="4" s="1"/>
  <c r="I130" i="4"/>
  <c r="I129" i="4" s="1"/>
  <c r="I128" i="4" s="1"/>
  <c r="I127" i="4" s="1"/>
  <c r="G144" i="4"/>
  <c r="G143" i="4" s="1"/>
  <c r="G142" i="4" s="1"/>
  <c r="G141" i="4" s="1"/>
  <c r="G140" i="4" s="1"/>
  <c r="G139" i="4" s="1"/>
  <c r="G137" i="4"/>
  <c r="G136" i="4" s="1"/>
  <c r="G132" i="4" s="1"/>
  <c r="H114" i="4"/>
  <c r="H113" i="4" s="1"/>
  <c r="H112" i="4" s="1"/>
  <c r="H111" i="4" s="1"/>
  <c r="I114" i="4"/>
  <c r="I113" i="4" s="1"/>
  <c r="I112" i="4" s="1"/>
  <c r="I111" i="4" s="1"/>
  <c r="G114" i="4"/>
  <c r="G113" i="4" s="1"/>
  <c r="G112" i="4" s="1"/>
  <c r="G111" i="4" s="1"/>
  <c r="H120" i="4"/>
  <c r="H119" i="4" s="1"/>
  <c r="H118" i="4" s="1"/>
  <c r="H117" i="4" s="1"/>
  <c r="I120" i="4"/>
  <c r="I119" i="4" s="1"/>
  <c r="I118" i="4" s="1"/>
  <c r="I117" i="4" s="1"/>
  <c r="G120" i="4"/>
  <c r="G119" i="4" s="1"/>
  <c r="G118" i="4" s="1"/>
  <c r="G117" i="4" s="1"/>
  <c r="G130" i="4"/>
  <c r="G129" i="4" s="1"/>
  <c r="G128" i="4" s="1"/>
  <c r="G127" i="4" s="1"/>
  <c r="H124" i="4"/>
  <c r="H123" i="4" s="1"/>
  <c r="I124" i="4"/>
  <c r="I123" i="4" s="1"/>
  <c r="G124" i="4"/>
  <c r="G123" i="4" s="1"/>
  <c r="H110" i="4" l="1"/>
  <c r="I110" i="4"/>
  <c r="G110" i="4"/>
  <c r="H103" i="4"/>
  <c r="I103" i="4"/>
  <c r="H105" i="4"/>
  <c r="I105" i="4"/>
  <c r="H107" i="4"/>
  <c r="I107" i="4"/>
  <c r="G105" i="4"/>
  <c r="G103" i="4"/>
  <c r="G107" i="4"/>
  <c r="H91" i="4"/>
  <c r="H90" i="4" s="1"/>
  <c r="I91" i="4"/>
  <c r="I90" i="4" s="1"/>
  <c r="H94" i="4"/>
  <c r="H93" i="4" s="1"/>
  <c r="I94" i="4"/>
  <c r="I93" i="4" s="1"/>
  <c r="H97" i="4"/>
  <c r="H96" i="4" s="1"/>
  <c r="I97" i="4"/>
  <c r="I96" i="4" s="1"/>
  <c r="G97" i="4"/>
  <c r="G96" i="4" s="1"/>
  <c r="G94" i="4"/>
  <c r="G93" i="4" s="1"/>
  <c r="G91" i="4"/>
  <c r="G90" i="4" s="1"/>
  <c r="G88" i="4"/>
  <c r="G87" i="4" s="1"/>
  <c r="H53" i="4"/>
  <c r="H52" i="4" s="1"/>
  <c r="H51" i="4" s="1"/>
  <c r="I53" i="4"/>
  <c r="I52" i="4" s="1"/>
  <c r="I51" i="4" s="1"/>
  <c r="G53" i="4"/>
  <c r="G52" i="4" s="1"/>
  <c r="G51" i="4" s="1"/>
  <c r="H32" i="4"/>
  <c r="I32" i="4"/>
  <c r="G32" i="4"/>
  <c r="H77" i="4"/>
  <c r="H76" i="4" s="1"/>
  <c r="H75" i="4" s="1"/>
  <c r="I77" i="4"/>
  <c r="I76" i="4" s="1"/>
  <c r="I75" i="4" s="1"/>
  <c r="G77" i="4"/>
  <c r="G76" i="4" s="1"/>
  <c r="G75" i="4" s="1"/>
  <c r="H72" i="4"/>
  <c r="H71" i="4" s="1"/>
  <c r="I72" i="4"/>
  <c r="I71" i="4" s="1"/>
  <c r="G72" i="4"/>
  <c r="G71" i="4" s="1"/>
  <c r="H69" i="4"/>
  <c r="H68" i="4" s="1"/>
  <c r="I69" i="4"/>
  <c r="I68" i="4" s="1"/>
  <c r="G69" i="4"/>
  <c r="G68" i="4" s="1"/>
  <c r="H64" i="4"/>
  <c r="H63" i="4" s="1"/>
  <c r="H61" i="4" s="1"/>
  <c r="I63" i="4"/>
  <c r="I61" i="4" s="1"/>
  <c r="G64" i="4"/>
  <c r="G63" i="4" s="1"/>
  <c r="G61" i="4" s="1"/>
  <c r="H59" i="4"/>
  <c r="H58" i="4" s="1"/>
  <c r="H57" i="4" s="1"/>
  <c r="H56" i="4" s="1"/>
  <c r="I59" i="4"/>
  <c r="I58" i="4" s="1"/>
  <c r="I57" i="4" s="1"/>
  <c r="I56" i="4" s="1"/>
  <c r="G59" i="4"/>
  <c r="G58" i="4" s="1"/>
  <c r="G57" i="4" s="1"/>
  <c r="G56" i="4" s="1"/>
  <c r="H47" i="4"/>
  <c r="I47" i="4"/>
  <c r="G47" i="4"/>
  <c r="H45" i="4"/>
  <c r="I45" i="4"/>
  <c r="G45" i="4"/>
  <c r="H37" i="4"/>
  <c r="I37" i="4"/>
  <c r="G37" i="4"/>
  <c r="G18" i="4"/>
  <c r="G14" i="4" s="1"/>
  <c r="H22" i="4"/>
  <c r="H18" i="4" s="1"/>
  <c r="H14" i="4" s="1"/>
  <c r="I22" i="4"/>
  <c r="I18" i="4" s="1"/>
  <c r="I14" i="4" s="1"/>
  <c r="I102" i="4" l="1"/>
  <c r="I101" i="4" s="1"/>
  <c r="I100" i="4" s="1"/>
  <c r="I99" i="4" s="1"/>
  <c r="H102" i="4"/>
  <c r="H101" i="4" s="1"/>
  <c r="H100" i="4" s="1"/>
  <c r="H99" i="4" s="1"/>
  <c r="G102" i="4"/>
  <c r="G101" i="4" s="1"/>
  <c r="G100" i="4" s="1"/>
  <c r="G99" i="4" s="1"/>
  <c r="G36" i="4"/>
  <c r="G44" i="4"/>
  <c r="G43" i="4" s="1"/>
  <c r="G42" i="4" s="1"/>
  <c r="H44" i="4"/>
  <c r="H43" i="4" s="1"/>
  <c r="H42" i="4" s="1"/>
  <c r="I44" i="4"/>
  <c r="I43" i="4" s="1"/>
  <c r="I42" i="4" s="1"/>
  <c r="G86" i="4"/>
  <c r="G85" i="4" s="1"/>
  <c r="D37" i="3"/>
  <c r="E20" i="3"/>
  <c r="F20" i="3"/>
  <c r="D20" i="3"/>
  <c r="E9" i="3"/>
  <c r="F9" i="3"/>
  <c r="D9" i="3"/>
  <c r="D8" i="1"/>
  <c r="D52" i="1"/>
  <c r="C52" i="1"/>
  <c r="D38" i="1"/>
  <c r="C38" i="1"/>
  <c r="D23" i="1" l="1"/>
  <c r="C23" i="1"/>
  <c r="D21" i="1"/>
  <c r="C21" i="1"/>
  <c r="C18" i="1"/>
  <c r="D18" i="1"/>
  <c r="D13" i="5" l="1"/>
  <c r="C13" i="5"/>
  <c r="H67" i="4"/>
  <c r="I67" i="4"/>
  <c r="H109" i="4"/>
  <c r="I109" i="4"/>
  <c r="H50" i="4"/>
  <c r="I50" i="4"/>
  <c r="I36" i="4"/>
  <c r="I31" i="4" s="1"/>
  <c r="H36" i="4"/>
  <c r="H31" i="4" s="1"/>
  <c r="I13" i="4"/>
  <c r="H13" i="4"/>
  <c r="G31" i="4"/>
  <c r="G9" i="4" s="1"/>
  <c r="G13" i="4"/>
  <c r="G109" i="4"/>
  <c r="G74" i="4"/>
  <c r="G67" i="4"/>
  <c r="G50" i="4"/>
  <c r="G8" i="4" l="1"/>
  <c r="G147" i="4" s="1"/>
  <c r="I9" i="4"/>
  <c r="H9" i="4"/>
  <c r="E35" i="3"/>
  <c r="F35" i="3"/>
  <c r="D35" i="3"/>
  <c r="E32" i="3"/>
  <c r="F32" i="3"/>
  <c r="D32" i="3"/>
  <c r="E30" i="3"/>
  <c r="F30" i="3"/>
  <c r="D30" i="3"/>
  <c r="E28" i="3"/>
  <c r="F28" i="3"/>
  <c r="D28" i="3"/>
  <c r="E24" i="3"/>
  <c r="F24" i="3"/>
  <c r="D24" i="3"/>
  <c r="E16" i="3"/>
  <c r="F16" i="3"/>
  <c r="D16" i="3"/>
  <c r="D25" i="1"/>
  <c r="C25" i="1"/>
  <c r="D10" i="1"/>
  <c r="D9" i="1" s="1"/>
  <c r="C10" i="1"/>
  <c r="C9" i="1" s="1"/>
  <c r="D20" i="1"/>
  <c r="C20" i="1"/>
  <c r="E37" i="3" l="1"/>
  <c r="F37" i="3"/>
  <c r="C17" i="1"/>
  <c r="C8" i="1" s="1"/>
  <c r="D17" i="1"/>
  <c r="D67" i="1" l="1"/>
  <c r="C67" i="1"/>
  <c r="I88" i="4"/>
  <c r="I87" i="4" s="1"/>
  <c r="I86" i="4" s="1"/>
  <c r="I85" i="4" s="1"/>
  <c r="I74" i="4" s="1"/>
  <c r="I8" i="4" s="1"/>
  <c r="I147" i="4" s="1"/>
  <c r="H88" i="4"/>
  <c r="H87" i="4" s="1"/>
  <c r="H86" i="4" s="1"/>
  <c r="H85" i="4" s="1"/>
  <c r="H74" i="4" s="1"/>
  <c r="H8" i="4" s="1"/>
  <c r="H147" i="4" s="1"/>
</calcChain>
</file>

<file path=xl/sharedStrings.xml><?xml version="1.0" encoding="utf-8"?>
<sst xmlns="http://schemas.openxmlformats.org/spreadsheetml/2006/main" count="1181" uniqueCount="395">
  <si>
    <t>(тыс. руб.)</t>
  </si>
  <si>
    <t>Код БК</t>
  </si>
  <si>
    <t>Наименование доходного источника</t>
  </si>
  <si>
    <t>Кассовое исполнение</t>
  </si>
  <si>
    <t>3</t>
  </si>
  <si>
    <t>000 10000000000000 000</t>
  </si>
  <si>
    <t>НАЛОГОВЫЕ И НЕНАЛОГОВЫЕ ДОХОДЫ</t>
  </si>
  <si>
    <t>000 10100000000000 000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</si>
  <si>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</si>
  <si>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</si>
  <si>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</si>
  <si>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</si>
  <si>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</si>
  <si>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182 10102030010000 110</t>
  </si>
  <si>
    <t>182 10102040010000 110</t>
  </si>
  <si>
    <t>000 10600000000000 000</t>
  </si>
  <si>
    <t>НАЛОГИ НА ИМУЩЕСТВО</t>
  </si>
  <si>
    <t>000 10601000000000 110</t>
  </si>
  <si>
    <t>Налог на имущество физических лиц</t>
  </si>
  <si>
    <t>000 10606000000000 110</t>
  </si>
  <si>
    <t>Земельный налог</t>
  </si>
  <si>
    <t>000 10606010000000 110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</si>
  <si>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</si>
  <si>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000 10606020000000 110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</si>
  <si>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</si>
  <si>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000 11100000000000 000</t>
  </si>
  <si>
    <t>ДОХОДЫ ОТ ИСПОЛЬЗОВАНИЯ ИМУЩЕСТВА, НАХОДЯЩЕГОСЯ В ГОСУДАРСТВЕННОЙ И МУНИЦИПАЛЬНОЙ СОБСТВЕННОСТИ</t>
  </si>
  <si>
    <t>000 11105000000000 120</t>
  </si>
  <si>
    <t>000 11105010000000 120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</si>
  <si>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</si>
  <si>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000 11105030000000 120</t>
  </si>
  <si>
    <t>000 11107000000000 120</t>
  </si>
  <si>
    <t>Платежи от государственных и муниципальных унитарных предприятий</t>
  </si>
  <si>
    <t>000 11107010000000 120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</si>
  <si>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</si>
  <si>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000 11300000000000 000</t>
  </si>
  <si>
    <t>ДОХОДЫ ОТ ОКАЗАНИЯ ПЛАТНЫХ УСЛУГ И КОМПЕНСАЦИИ ЗАТРАТ ГОСУДАРСТВА</t>
  </si>
  <si>
    <t>000 11400000000000 000</t>
  </si>
  <si>
    <t>ДОХОДЫ ОТ ПРОДАЖИ МАТЕРИАЛЬНЫХ И НЕМАТЕРИАЛЬНЫХ АКТИВОВ</t>
  </si>
  <si>
    <t>000 11402000000000 000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</si>
  <si>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</si>
  <si>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000 11406000000000 430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</si>
  <si>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</si>
  <si>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000 11406010000000 430</t>
  </si>
  <si>
    <t>Доходы от продажи земельных участков, государственная собственность на которые не разграничена</t>
  </si>
  <si>
    <t>000 20200000000000 000</t>
  </si>
  <si>
    <t>БЕЗВОЗМЕЗДНЫЕ ПОСТУПЛЕНИЯ ОТ ДРУГИХ БЮДЖЕТОВ БЮДЖЕТНОЙ СИСТЕМЫ РОССИЙСКОЙ ФЕДЕРАЦИИ</t>
  </si>
  <si>
    <t>000 20201000000000 151</t>
  </si>
  <si>
    <t>Дотации бюджетам субъектов Российской Федерации и муниципальных образований</t>
  </si>
  <si>
    <t>000 20201001000000 151</t>
  </si>
  <si>
    <t>Дотации на выравнивание бюджетной обеспеченности</t>
  </si>
  <si>
    <t>000 20203000000000 151</t>
  </si>
  <si>
    <t>Субвенции бюджетам субъектов Российской Федерации и муниципальных образований</t>
  </si>
  <si>
    <t>000 20204000000000 151</t>
  </si>
  <si>
    <t>Иные межбюджетные трансферты</t>
  </si>
  <si>
    <t>000 20204999000000 151</t>
  </si>
  <si>
    <t>Прочие межбюджетные трансферты, передаваемые бюджетам</t>
  </si>
  <si>
    <t>Доходы бюджета - всего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</si>
  <si>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</si>
  <si>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</si>
  <si>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</si>
  <si>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</si>
  <si>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</si>
  <si>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182 10102020010000 110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</si>
  <si>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</si>
  <si>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</si>
  <si>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</si>
  <si>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182 10601030100000 110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</si>
  <si>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</si>
  <si>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182 10606013100000 110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</si>
  <si>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</si>
  <si>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182 10606023100000 110</t>
  </si>
  <si>
    <t>Земельный налог, взимаемый по ставкам, установленным в соответствии с подпунктом 2 пункта 1 статьи 394 Налогового кодекса Российской Федерации и применяемым к объектам налогообложения, расположенным в границах поселений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</si>
  <si>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</si>
  <si>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</si>
  <si>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102 11105013100000 120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</si>
  <si>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поселениями</t>
  </si>
  <si>
    <t>066 11107015100000 120</t>
  </si>
  <si>
    <t>000 11302000000000 130</t>
  </si>
  <si>
    <t>Доходы от компенсации затрат государства</t>
  </si>
  <si>
    <t>Прочие доходы от компенсации затрат государства</t>
  </si>
  <si>
    <t>000 11302900000000 130</t>
  </si>
  <si>
    <t>066  11302995100000 130</t>
  </si>
  <si>
    <t>Прочие доходы от компенсации затрат бюджетов поселений</t>
  </si>
  <si>
    <t>Доходы от реализации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</si>
  <si>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000 11402050100000 410</t>
  </si>
  <si>
    <t>066  11402053100000 410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</si>
  <si>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</si>
  <si>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</si>
  <si>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102 11406013100000 430</t>
  </si>
  <si>
    <t>066 20201001100000 151</t>
  </si>
  <si>
    <t>Дотации бюджетам поселений на выравнивание бюджетной обеспеченности</t>
  </si>
  <si>
    <t>000 20203010000000 151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</si>
  <si>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</si>
  <si>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 xml:space="preserve">066 20203015100000 151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</si>
  <si>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</si>
  <si>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066 20204999100000 151</t>
  </si>
  <si>
    <t>Прочие межбюджетные трансферты, передаваемые бюджетам поселений</t>
  </si>
  <si>
    <t>Код дохода по бюджетной классификации</t>
  </si>
  <si>
    <t>Наименование показателя</t>
  </si>
  <si>
    <t>000 10102010011000 110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</si>
  <si>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(сумма платежа)</t>
  </si>
  <si>
    <t>000 10102010012000 110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</si>
  <si>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(пени, проценты)</t>
  </si>
  <si>
    <t>000 10102010013000 110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</si>
  <si>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(взыскания)</t>
  </si>
  <si>
    <t>000 10102030011000 110</t>
  </si>
  <si>
    <t>000 10102030012000 110</t>
  </si>
  <si>
    <t>000 10102030013000 110</t>
  </si>
  <si>
    <t>000 10102040011000 110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</si>
  <si>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 (сумма платежа)</t>
  </si>
  <si>
    <t>000 10102020011000 110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</si>
  <si>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 (пени, проценты)</t>
  </si>
  <si>
    <t>000 10102020012000 110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</si>
  <si>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Федерации(сумма платежа)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</si>
  <si>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Федерации(пени, проценты)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</si>
  <si>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Федерации(взыскания)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</si>
  <si>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 (сумма платежа)</t>
  </si>
  <si>
    <t>Налог на имущество физических лиц, взимаемый по ставкам, применяемым к объектам налогообложения, расположенным в границах поселений(сумма платежа)</t>
  </si>
  <si>
    <t>Налог на имущество физических лиц, взимаемый по ставкам, применяемым к объектам налогообложения, расположенным в границах поселений (пени, проценты)</t>
  </si>
  <si>
    <t>000 10606013101000 110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</si>
  <si>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 (сумма платежа)</t>
  </si>
  <si>
    <t>000 10601030101000 110</t>
  </si>
  <si>
    <t>000 10601030102000 110</t>
  </si>
  <si>
    <t>000 10606013102000 110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</si>
  <si>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 (пени,проценты)</t>
  </si>
  <si>
    <t>Земельный налог, взимаемый по ставкам, установленным в соответствии с подпунктом 1 пункта 1 статьи 394 Налогового кодекса Российской Федерации и применяемым к объектам налогообложения, расположенным в границах поселений (взыскания)</t>
  </si>
  <si>
    <t>000 10606013103000 110</t>
  </si>
  <si>
    <t>Земельный налог, взимаемый по ставкам, установленным в соответствии с подпунктом 2 пункта 1 статьи 394 Налогового кодекса Российской Федерации и применяемым к объектам налогообложения, расположенным в границах поселений(сумма платежа)</t>
  </si>
  <si>
    <t>Земельный налог, взимаемый по ставкам, установленным в соответствии с подпунктом 2 пункта 1 статьи 394 Налогового кодекса Российской Федерации и применяемым к объектам налогообложения, расположенным в границах поселений (пени, проценты)</t>
  </si>
  <si>
    <t>Земельный налог, взимаемый по ставкам, установленным в соответствии с подпунктом 2 пункта 1 статьи 394 Налогового кодекса Российской Федерации и применяемым к объектам налогообложения, расположенным в границах поселений(взыскания)</t>
  </si>
  <si>
    <t>000 10606023101000 110</t>
  </si>
  <si>
    <t>000 10606023102000 110</t>
  </si>
  <si>
    <t>000 10606023103000 110</t>
  </si>
  <si>
    <t>000 11105013100007 120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</si>
  <si>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 (аренда земельных участков юридические лица)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</si>
  <si>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 (аренда земельных участков физические лица)</t>
  </si>
  <si>
    <t>000 11107015100000 120</t>
  </si>
  <si>
    <t>000  11302995100000 130</t>
  </si>
  <si>
    <t>000  11402053100000 410</t>
  </si>
  <si>
    <t>000 11406013100000 430</t>
  </si>
  <si>
    <t>000 20201001100000 151</t>
  </si>
  <si>
    <t xml:space="preserve">000 20203015100000 151 </t>
  </si>
  <si>
    <t>000 20204999100000 151</t>
  </si>
  <si>
    <t>Приложение 2</t>
  </si>
  <si>
    <t>Наименование</t>
  </si>
  <si>
    <t>Раз-дел</t>
  </si>
  <si>
    <t>Под-раз-дел</t>
  </si>
  <si>
    <t>2</t>
  </si>
  <si>
    <t>4</t>
  </si>
  <si>
    <t>5</t>
  </si>
  <si>
    <t>6</t>
  </si>
  <si>
    <t>ОБЩЕГОСУДАРСТВЕННЫЕ ВОПРОСЫ</t>
  </si>
  <si>
    <t>01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</si>
  <si>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</si>
  <si>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</si>
  <si>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</si>
  <si>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</si>
  <si>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</si>
  <si>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</si>
  <si>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</si>
  <si>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</si>
  <si>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</si>
  <si>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</si>
  <si>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</si>
  <si>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</si>
  <si>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</si>
  <si>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</si>
  <si>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</si>
  <si>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</si>
  <si>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</si>
  <si>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</si>
  <si>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</si>
  <si>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</si>
  <si>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</si>
  <si>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</si>
  <si>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</si>
  <si>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</si>
  <si>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</si>
  <si>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</si>
  <si>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</si>
  <si>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</si>
  <si>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</si>
  <si>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</si>
  <si>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</si>
  <si>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</si>
  <si>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</si>
  <si>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Итого</t>
  </si>
  <si>
    <t>Национальная оборона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</si>
  <si>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</si>
  <si>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</si>
  <si>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</si>
  <si>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Приложение 3</t>
  </si>
  <si>
    <t>Расходы бюджета муниципального образования поселок Боровский по</t>
  </si>
  <si>
    <t>Обеспечение пожарной безопасности</t>
  </si>
  <si>
    <t>РАСХОДЫ</t>
  </si>
  <si>
    <t>Рз</t>
  </si>
  <si>
    <t>Пр</t>
  </si>
  <si>
    <t>КЦСР</t>
  </si>
  <si>
    <t>ВР</t>
  </si>
  <si>
    <t>Общегосударственные вопросы, всего</t>
  </si>
  <si>
    <t>Центральный аппарат</t>
  </si>
  <si>
    <t>Прочая закупка товаров, работ и услуг для муниципальных нужд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</si>
  <si>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</si>
  <si>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Руководство и управление в сфере установленных функций органов государственной власти субъектов и органов местного самоуправления</t>
  </si>
  <si>
    <t>Глава местной администрации (исполнительно-распорядительного органа муниципального образования)</t>
  </si>
  <si>
    <t>Расходы на выплату персоналу органов местного самоуправления</t>
  </si>
  <si>
    <t>Фонд оплаты труда и страховые взносы</t>
  </si>
  <si>
    <t>Иные закупки товаров, работ и услуг для муниципальных нужд</t>
  </si>
  <si>
    <t>Закупка товаров, работ,  услуг в сфере информационно-коммуникационных технологий</t>
  </si>
  <si>
    <t>Иные бюджетные ассигнования</t>
  </si>
  <si>
    <t>Уплата прочих налогов, сборов и иных платежей</t>
  </si>
  <si>
    <t>Оценка недвижимости, признание прав и регулирование отношений по государственной и муниципальной собственности</t>
  </si>
  <si>
    <t>Выполнение других обязательств государства</t>
  </si>
  <si>
    <t>Мобилизационная 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</si>
  <si>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</si>
  <si>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</si>
  <si>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</si>
  <si>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Предупреждение и ликвидация последствий чрезвычайных ситуаций и стихийных бедствий природного и техногенного характера</t>
  </si>
  <si>
    <t>Реализация других функций, связанных с обеспечением национальной безопасности и правоохранительной деятельности</t>
  </si>
  <si>
    <t>Национальная экономика</t>
  </si>
  <si>
    <t>Жилищно-коммунальное хозяйство</t>
  </si>
  <si>
    <t>Обеспечение мероприятий по капитальному ремонту многоквартирных домов за счет средств бюджетов</t>
  </si>
  <si>
    <t>Поддержка коммунального хозяйства</t>
  </si>
  <si>
    <t>Мероприятия в области коммунального хозяйства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</si>
  <si>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</si>
  <si>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</si>
  <si>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</si>
  <si>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городских округов и поселений</t>
  </si>
  <si>
    <t>Образование</t>
  </si>
  <si>
    <t>Организационно-воспитательная работа с молодежью</t>
  </si>
  <si>
    <t>Проведение мероприятий для детей и молодежи</t>
  </si>
  <si>
    <t>Культура и кинематография, всего</t>
  </si>
  <si>
    <t>Дворцы и дома культуры, другие учреждения культуры</t>
  </si>
  <si>
    <t>Обеспечение деятельности подведомственных учреждений</t>
  </si>
  <si>
    <t>Предоставление субсидий муниципальным бюджетным, автономным учреждения и иным некоммерческим организациям</t>
  </si>
  <si>
    <t>Субсидии автономным учреждениям</t>
  </si>
  <si>
    <t xml:space="preserve">Субсидии автономным учреждениям на финансовое обеспечение муниципального задания на оказания </t>
  </si>
  <si>
    <t>Библиотеки</t>
  </si>
  <si>
    <t>Государственная поддержка в сфере культуры, кинематографии, средств массовой информации</t>
  </si>
  <si>
    <t>Социальная политика, всего</t>
  </si>
  <si>
    <t>Доплата к пенсиям, дополнительное пенсионное обеспечение</t>
  </si>
  <si>
    <t>Доплаты к пенсиям муниципальных служащих</t>
  </si>
  <si>
    <t>Социальные выплаты гражданам, кроме публичных нормативных обязательств</t>
  </si>
  <si>
    <t>Пособия и компенсации гражданам и иные социальные выплаты, кроме публичных нормативных обязательств</t>
  </si>
  <si>
    <t>Мероприятия в области социальной политики</t>
  </si>
  <si>
    <t>Физическая культура и спорт</t>
  </si>
  <si>
    <t>Центры спортивной подготовки (сборные команды)</t>
  </si>
  <si>
    <t>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</si>
  <si>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 РАСХОДОВ</t>
  </si>
  <si>
    <t>Администрация муниципального образования поселок Боровский</t>
  </si>
  <si>
    <t>Утвержденный бюджет</t>
  </si>
  <si>
    <t>Уточненный бюджет</t>
  </si>
  <si>
    <t>Администратор</t>
  </si>
  <si>
    <t>066</t>
  </si>
  <si>
    <t>00</t>
  </si>
  <si>
    <t>0020400</t>
  </si>
  <si>
    <t>0020000</t>
  </si>
  <si>
    <t>0020800</t>
  </si>
  <si>
    <t>0900200</t>
  </si>
  <si>
    <t>0920300</t>
  </si>
  <si>
    <t>0013600</t>
  </si>
  <si>
    <t>0980201</t>
  </si>
  <si>
    <t>Приложение 4</t>
  </si>
  <si>
    <t>Воинские формирования</t>
  </si>
  <si>
    <t>Функционирование органов в сфере национальной безопасности, правоохранительной деятельности и обороны</t>
  </si>
  <si>
    <t>Капитальный ремонт, ремонт и содержание автомобильных дорог общего пользования местного значения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</si>
  <si>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</si>
  <si>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</si>
  <si>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</si>
  <si>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</si>
  <si>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</si>
  <si>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</si>
  <si>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</si>
  <si>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</si>
  <si>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</si>
  <si>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</si>
  <si>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</si>
  <si>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по кодам групп, подгрупп, статей, видов источников финансирования дефицитов бюджетов классификации операций сектора государственного управления, относящихся к источникам финансирования дефицита бюджета</t>
  </si>
  <si>
    <t xml:space="preserve"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 </t>
  </si>
  <si>
    <t>Источники внутреннего финансирования дефицита бюджета - всего</t>
  </si>
  <si>
    <t>000 01 05 00 00 00 0000 000</t>
  </si>
  <si>
    <t>Изменение остатков средств на счетах по учету 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</si>
  <si>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</si>
  <si>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</si>
  <si>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</si>
  <si>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</si>
  <si>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</si>
  <si>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 бюджетов</t>
  </si>
  <si>
    <t>000 01 05 02 01 10 0000 510</t>
  </si>
  <si>
    <t>Увеличение прочих остатков денежных средств 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</si>
  <si>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</si>
  <si>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</si>
  <si>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</si>
  <si>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</si>
  <si>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</si>
  <si>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 бюджетов</t>
  </si>
  <si>
    <t>000 01 05 02 01 10 0000 610</t>
  </si>
  <si>
    <t>Уменьшение прочих остатков денежных средств  бюджетов поселений</t>
  </si>
  <si>
    <t>Исполнение бюджета</t>
  </si>
  <si>
    <t>по источникам финансирования дефицита бюджета</t>
  </si>
  <si>
    <t>Приложение 5</t>
  </si>
  <si>
    <t>Приложение 6</t>
  </si>
  <si>
    <t xml:space="preserve">по кодам классификации доходов бюджетов за 2013 год </t>
  </si>
  <si>
    <t>000 1 05 0000000 0000 000</t>
  </si>
  <si>
    <t>НАЛОГИ НА СОВОКУПНЫЙ ДОХОД</t>
  </si>
  <si>
    <t>Единый сельскохозяйственный налог</t>
  </si>
  <si>
    <t>182 10503000000000 110</t>
  </si>
  <si>
    <t>Доходы от сдачи в аренду имущества, составляющего казну поселений (за исключением земельных участков)</t>
  </si>
  <si>
    <t>066 11105075100000 120</t>
  </si>
  <si>
    <t xml:space="preserve"> Доходы от сдачи в аренду имущества, составляющего
 государственную (муниципальную) казну (за исключением
 земельных участков)
</t>
  </si>
  <si>
    <t xml:space="preserve"> Доходы от реализации имущества, находящегося в
 собственности поселений (за исключением имущества
 муниципальных бюджетных и автономных учреждений, а
 также имущества муниципальных унитарных предприятий,
 в том числе казенных), в части реализации
 материальных запасов по указанному имуществу
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</si>
  <si>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</si>
  <si>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066  11402053100000 440</t>
  </si>
  <si>
    <t>000  11402050100000 440</t>
  </si>
  <si>
    <t>Доходы от продажи земельных участков, находящиеся в муниципальной собственности</t>
  </si>
  <si>
    <t>066 11406025100000 430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</si>
  <si>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</si>
  <si>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066 11406020100000 430</t>
  </si>
  <si>
    <t>Субвенции бюджетам поселений на выполнение передаваемых полномочий субъектов РФ</t>
  </si>
  <si>
    <t>000 20203020000000 151</t>
  </si>
  <si>
    <t xml:space="preserve"> Прочие поступления от денежных взысканий (штрафов) и
 иных сумм в возмещение ущерба
</t>
  </si>
  <si>
    <t>066 1169000000000 140</t>
  </si>
  <si>
    <t>Прочие поступления от денежных взысканий (штрафов) и иных сумм в возмещение ущерба, зачисляемые в бюджеты поселений</t>
  </si>
  <si>
    <t>000 11600000000000 000</t>
  </si>
  <si>
    <t>ШТРАФЫ, САНКЦИИ, ВОЗМЕЩЕНИЕ УЩЕРБА</t>
  </si>
  <si>
    <t xml:space="preserve">Доходы бюджетов поселений  от
возврата           бюджетными
учреждениями         остатков
субсидий прошлых лет         
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</si>
  <si>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</si>
  <si>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</si>
  <si>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000 21800000000000 151</t>
  </si>
  <si>
    <t>066 21805010100000 151</t>
  </si>
  <si>
    <t>разделам и подразделам классификации расходов бюджетов за 2013год</t>
  </si>
  <si>
    <t>Утвержденный план на 2013 год</t>
  </si>
  <si>
    <t>Уточненный план на 2013 год</t>
  </si>
  <si>
    <t>Исполнено за 2013 год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</si>
  <si>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</si>
  <si>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</si>
  <si>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Связь и информатика</t>
  </si>
  <si>
    <t xml:space="preserve">Доходы бюджета муниципального образования поселок Боровский по кодам видов доходов, подвидов доходов, классификации операций сектора государственного управления, относящихся к доходам бюджета за 2013 год </t>
  </si>
  <si>
    <t>муниципального образования поселок Боровский за 2013 год</t>
  </si>
  <si>
    <t>муниципального образования поселок Боровский за 2013год</t>
  </si>
  <si>
    <t xml:space="preserve">Расходы бюджета муниципального образования поселок Боровский по ведомственной структуре расходов бюджета за 2013 год </t>
  </si>
  <si>
    <t xml:space="preserve">Исполнено </t>
  </si>
  <si>
    <t>2470000</t>
  </si>
  <si>
    <t>Отдельные мероприятия в области информационно-коммуникационных технологий и связи</t>
  </si>
  <si>
    <t>Межбюджетные трансферты бюджетам муниципальных районов из бюджетов поселений и межбюджетные трансфертыбюджетам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</si>
  <si>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Субсидии автономным учреждениям на иные цели</t>
  </si>
  <si>
    <t>Иные выплаты персоналу, за исключением фонда оплаты труда</t>
  </si>
  <si>
    <t>0900204</t>
  </si>
  <si>
    <t>Субсидии юридическим лицам (кроме некоммерческих организаций), индивидуальным предпринимателям, физическим лицам</t>
  </si>
  <si>
    <t>3610508</t>
  </si>
  <si>
    <t>5053300</t>
  </si>
  <si>
    <r>
      <t xml:space="preserve"> </t>
    </r>
    <r>
      <rPr>
        <sz val="12"/>
        <color rgb="FF000000"/>
        <rFont val="Times New Roman"/>
        <family val="1"/>
        <charset val="204"/>
      </rPr>
      <t>Мероприятия в области социальной политики</t>
    </r>
  </si>
  <si>
    <t>1 10102010014000 110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</si>
  <si>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(прочие поступления)</t>
  </si>
  <si>
    <t>000 11105013100008 120</t>
  </si>
  <si>
    <t>000  11402053100000 440</t>
  </si>
  <si>
    <t>000 11105075100000 120</t>
  </si>
  <si>
    <t>066 169005010 0000 140</t>
  </si>
  <si>
    <t>000 11406025100000 430</t>
  </si>
  <si>
    <t>000 169005010 0000 140</t>
  </si>
  <si>
    <t>066 21905 000100000 151</t>
  </si>
  <si>
    <t>000 21805010100000 151</t>
  </si>
  <si>
    <t>000 21905 000100000 151</t>
  </si>
  <si>
    <t>000 10503010011000 110</t>
  </si>
  <si>
    <t xml:space="preserve">000 10503020012000 110 </t>
  </si>
  <si>
    <t>Единый сельскохозяйственный налог (сумма платежа)</t>
  </si>
  <si>
    <t>Единый сельскохозяйственный налог (за налоговые периоды, истекшие до 1 января 2011 года)   (пени, проценты)</t>
  </si>
  <si>
    <t>2013 год</t>
  </si>
  <si>
    <t>(тыс.руб.)</t>
  </si>
  <si>
    <t>Приложение 7</t>
  </si>
  <si>
    <t xml:space="preserve">Расходы бюджета муниципального образования поселок Боровский на реализацию муниципальных целевых программ за 2013 год </t>
  </si>
  <si>
    <t>Наименование программы</t>
  </si>
  <si>
    <t xml:space="preserve">ДОЛГОСРОЧНЫЕ ЦЕЛЕВЫЕ ПРОГРАММЫ </t>
  </si>
  <si>
    <t>№ программы</t>
  </si>
  <si>
    <t>«Основные направления развития культурно-досуговой деятельности в муниципальном образовании поселок Боровский»</t>
  </si>
  <si>
    <t>6000105</t>
  </si>
  <si>
    <t>6000305</t>
  </si>
  <si>
    <t>6000405</t>
  </si>
  <si>
    <t>6000505</t>
  </si>
  <si>
    <t>4400000</t>
  </si>
  <si>
    <t>4409901</t>
  </si>
  <si>
    <t>«Создание библиотечно-исторического центра муниципального образования поселок Боровский»</t>
  </si>
  <si>
    <t>4429902</t>
  </si>
  <si>
    <t>«Основные направления развития физической культуры  и спорта в муниципальном образовании поселок Боровский»</t>
  </si>
  <si>
    <t>«Повышение эффективности управления и распоряжения собственностью муниципального образования поселок Боровский»</t>
  </si>
  <si>
    <t>«Благоустройство территории муниципального образования поселок Боровский»</t>
  </si>
  <si>
    <t>"Обеспечение безопасности жизнедеятельности на территории поселка Боровский»</t>
  </si>
  <si>
    <t>2180106</t>
  </si>
  <si>
    <t>2470006</t>
  </si>
  <si>
    <t>«Программа комплексного развития систем коммунальной инфраструктуры муниципального образования поселок Боровский»</t>
  </si>
  <si>
    <t>2180000</t>
  </si>
  <si>
    <t>4829903</t>
  </si>
  <si>
    <t>066 20203024100000 151</t>
  </si>
  <si>
    <t>ДОХОДЫ БЮДЖЕТА  -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</si>
</sst>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1">
    <xf numFmtId="0" fontId="0" fillId="0" borderId="0" xfId="0"/>
    <xf numFmtId="0" fontId="3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 wrapText="1"/>
    </xf>
    <xf numFmtId="3" fontId="2" fillId="0" borderId="1" xfId="1" applyNumberFormat="1" applyFont="1" applyBorder="1" applyAlignment="1">
      <alignment horizontal="right" vertical="center"/>
    </xf>
    <xf numFmtId="49" fontId="3" fillId="0" borderId="1" xfId="1" applyNumberFormat="1" applyFont="1" applyBorder="1" applyAlignment="1">
      <alignment horizontal="left" vertical="center" wrapText="1"/>
    </xf>
    <xf numFmtId="3" fontId="3" fillId="0" borderId="1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horizontal="left" vertical="center" wrapText="1"/>
    </xf>
    <xf numFmtId="0" fontId="4" fillId="0" borderId="0" xfId="0" applyFont="1"/>
    <xf numFmtId="0" fontId="3" fillId="0" borderId="0" xfId="1" applyFont="1" applyBorder="1" applyAlignment="1">
      <alignment horizontal="right"/>
    </xf>
    <xf numFmtId="0" fontId="5" fillId="0" borderId="1" xfId="1" applyFont="1" applyFill="1" applyBorder="1" applyAlignment="1" applyProtection="1">
      <alignment horizontal="center" vertical="center" wrapText="1"/>
    </xf>
    <xf numFmtId="3" fontId="4" fillId="0" borderId="0" xfId="0" applyNumberFormat="1" applyFont="1"/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0" xfId="1" applyFont="1" applyFill="1" applyBorder="1" applyAlignment="1" applyProtection="1">
      <alignment horizontal="centerContinuous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7" fillId="0" borderId="0" xfId="0" applyFont="1"/>
    <xf numFmtId="49" fontId="7" fillId="0" borderId="0" xfId="0" applyNumberFormat="1" applyFont="1"/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vertical="top" wrapText="1"/>
    </xf>
    <xf numFmtId="49" fontId="8" fillId="0" borderId="1" xfId="0" applyNumberFormat="1" applyFont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49" fontId="9" fillId="3" borderId="1" xfId="0" applyNumberFormat="1" applyFont="1" applyFill="1" applyBorder="1" applyAlignment="1">
      <alignment vertical="top" wrapText="1"/>
    </xf>
    <xf numFmtId="49" fontId="7" fillId="3" borderId="1" xfId="0" applyNumberFormat="1" applyFont="1" applyFill="1" applyBorder="1" applyAlignment="1">
      <alignment vertical="top" wrapText="1"/>
    </xf>
    <xf numFmtId="1" fontId="7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vertical="top" wrapText="1"/>
    </xf>
    <xf numFmtId="0" fontId="6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1" fontId="3" fillId="0" borderId="1" xfId="0" applyNumberFormat="1" applyFont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1" fontId="2" fillId="0" borderId="1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top" wrapText="1"/>
    </xf>
    <xf numFmtId="1" fontId="3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/>
    </xf>
    <xf numFmtId="0" fontId="3" fillId="4" borderId="5" xfId="0" applyFont="1" applyFill="1" applyBorder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0" fontId="0" fillId="0" borderId="0" xfId="0" applyFont="1"/>
    <xf numFmtId="49" fontId="3" fillId="2" borderId="1" xfId="0" applyNumberFormat="1" applyFont="1" applyFill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49" fontId="2" fillId="0" borderId="1" xfId="1" applyNumberFormat="1" applyFont="1" applyBorder="1" applyAlignment="1">
      <alignment vertical="top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/>
    </xf>
    <xf numFmtId="165" fontId="3" fillId="0" borderId="1" xfId="1" applyNumberFormat="1" applyFont="1" applyBorder="1" applyAlignment="1">
      <alignment vertical="top" wrapText="1"/>
    </xf>
    <xf numFmtId="166" fontId="3" fillId="0" borderId="1" xfId="1" applyNumberFormat="1" applyFont="1" applyBorder="1" applyAlignment="1">
      <alignment vertical="top" wrapText="1"/>
    </xf>
    <xf numFmtId="166" fontId="3" fillId="0" borderId="1" xfId="1" applyNumberFormat="1" applyFont="1" applyBorder="1" applyAlignment="1">
      <alignment vertical="top"/>
    </xf>
    <xf numFmtId="0" fontId="3" fillId="0" borderId="1" xfId="1" applyFont="1" applyBorder="1" applyAlignment="1">
      <alignment vertical="top"/>
    </xf>
    <xf numFmtId="0" fontId="7" fillId="0" borderId="1" xfId="0" applyFont="1" applyBorder="1" applyAlignment="1">
      <alignment horizontal="justify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 wrapText="1"/>
    </xf>
    <xf numFmtId="49" fontId="2" fillId="0" borderId="0" xfId="1" applyNumberFormat="1" applyFont="1" applyFill="1" applyAlignment="1" applyProtection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0" fontId="9" fillId="3" borderId="1" xfId="0" applyFont="1" applyFill="1" applyBorder="1" applyAlignment="1">
      <alignment vertical="top" wrapText="1"/>
    </xf>
    <xf numFmtId="49" fontId="9" fillId="0" borderId="1" xfId="0" applyNumberFormat="1" applyFont="1" applyBorder="1" applyAlignment="1">
      <alignment vertical="top" wrapText="1"/>
    </xf>
    <xf numFmtId="0" fontId="9" fillId="3" borderId="1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vertical="top" wrapText="1"/>
    </xf>
    <xf numFmtId="49" fontId="7" fillId="3" borderId="1" xfId="0" applyNumberFormat="1" applyFont="1" applyFill="1" applyBorder="1" applyAlignment="1">
      <alignment horizontal="center" vertical="top" wrapText="1"/>
    </xf>
    <xf numFmtId="49" fontId="9" fillId="3" borderId="1" xfId="0" applyNumberFormat="1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9" fillId="4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3" fontId="2" fillId="0" borderId="1" xfId="1" applyNumberFormat="1" applyFont="1" applyBorder="1" applyAlignment="1">
      <alignment vertical="top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/>
    <xf numFmtId="166" fontId="2" fillId="0" borderId="1" xfId="1" applyNumberFormat="1" applyFont="1" applyFill="1" applyBorder="1" applyAlignment="1" applyProtection="1">
      <alignment vertical="top"/>
    </xf>
    <xf numFmtId="0" fontId="8" fillId="0" borderId="0" xfId="0" applyFont="1"/>
    <xf numFmtId="0" fontId="7" fillId="0" borderId="1" xfId="0" applyFont="1" applyBorder="1" applyAlignment="1">
      <alignment vertical="top"/>
    </xf>
    <xf numFmtId="0" fontId="8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1" fontId="7" fillId="3" borderId="1" xfId="0" applyNumberFormat="1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vertical="top" wrapText="1"/>
    </xf>
    <xf numFmtId="0" fontId="15" fillId="0" borderId="0" xfId="0" applyFont="1"/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justify"/>
    </xf>
    <xf numFmtId="0" fontId="3" fillId="0" borderId="0" xfId="1" applyFont="1" applyAlignment="1">
      <alignment horizontal="center" vertical="justify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49" fontId="9" fillId="3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center"/>
    </xf>
    <xf numFmtId="49" fontId="2" fillId="0" borderId="0" xfId="1" applyNumberFormat="1" applyFont="1" applyFill="1" applyAlignment="1" applyProtection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0" fontId="7" fillId="0" borderId="1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vertical="top" wrapText="1"/>
    </xf>
    <xf numFmtId="0" fontId="9" fillId="3" borderId="1" xfId="0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49" fontId="9" fillId="3" borderId="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B68" sqref="B68"/>
    </sheetView>
  </sheetViews>
  <sheetFormatPr defaultRowHeight="15" x14ac:dyDescent="0.25"/>
  <cols>
    <col min="1" max="1" width="24.85546875" customWidth="1"/>
    <col min="2" max="2" width="37" customWidth="1"/>
    <col min="3" max="3" width="11.28515625" customWidth="1"/>
    <col min="4" max="4" width="14" customWidth="1"/>
  </cols>
  <sheetData>
    <row r="1" spans="1:4" x14ac:dyDescent="0.25">
      <c r="C1" t="s">
        <v>59</v>
      </c>
    </row>
    <row r="2" spans="1:4" hidden="1" x14ac:dyDescent="0.25">
      <c r="C2" t="s">
        <v>60</v>
      </c>
    </row>
    <row r="3" spans="1:4" hidden="1" x14ac:dyDescent="0.25">
      <c r="C3" t="s">
        <v>61</v>
      </c>
    </row>
    <row r="4" spans="1:4" ht="15.75" x14ac:dyDescent="0.25">
      <c r="A4" s="134" t="s">
        <v>62</v>
      </c>
      <c r="B4" s="134"/>
      <c r="C4" s="134"/>
      <c r="D4" s="134"/>
    </row>
    <row r="5" spans="1:4" ht="15.75" x14ac:dyDescent="0.25">
      <c r="A5" s="1"/>
      <c r="B5" s="2" t="s">
        <v>303</v>
      </c>
      <c r="C5" s="2"/>
      <c r="D5" s="3"/>
    </row>
    <row r="6" spans="1:4" ht="15.75" x14ac:dyDescent="0.25">
      <c r="A6" s="2"/>
      <c r="B6" s="2"/>
      <c r="C6" s="2"/>
      <c r="D6" s="4" t="s">
        <v>0</v>
      </c>
    </row>
    <row r="7" spans="1:4" ht="38.25" customHeight="1" x14ac:dyDescent="0.25">
      <c r="A7" s="87" t="s">
        <v>1</v>
      </c>
      <c r="B7" s="87" t="s">
        <v>2</v>
      </c>
      <c r="C7" s="87" t="s">
        <v>58</v>
      </c>
      <c r="D7" s="23" t="s">
        <v>3</v>
      </c>
    </row>
    <row r="8" spans="1:4" ht="30" customHeight="1" x14ac:dyDescent="0.25">
      <c r="A8" s="88" t="s">
        <v>5</v>
      </c>
      <c r="B8" s="89" t="s">
        <v>6</v>
      </c>
      <c r="C8" s="90">
        <f>C9+C17+C25+C34+C38+C15+C49</f>
        <v>65653.5</v>
      </c>
      <c r="D8" s="90">
        <f>D9+D17+D25+D34+D38+D15+D49</f>
        <v>66247</v>
      </c>
    </row>
    <row r="9" spans="1:4" s="133" customFormat="1" ht="21" customHeight="1" x14ac:dyDescent="0.25">
      <c r="A9" s="88" t="s">
        <v>7</v>
      </c>
      <c r="B9" s="89" t="s">
        <v>8</v>
      </c>
      <c r="C9" s="90">
        <f>C10</f>
        <v>15952</v>
      </c>
      <c r="D9" s="90">
        <f>D10</f>
        <v>16177</v>
      </c>
    </row>
    <row r="10" spans="1:4" ht="23.25" customHeight="1" x14ac:dyDescent="0.25">
      <c r="A10" s="91" t="s">
        <v>9</v>
      </c>
      <c r="B10" s="92" t="s">
        <v>10</v>
      </c>
      <c r="C10" s="93">
        <f>C11+C12+C13+C14</f>
        <v>15952</v>
      </c>
      <c r="D10" s="93">
        <f>D11+D12+D13+D14</f>
        <v>16177</v>
      </c>
    </row>
    <row r="11" spans="1:4" ht="100.5" customHeight="1" x14ac:dyDescent="0.25">
      <c r="A11" s="91" t="s">
        <v>11</v>
      </c>
      <c r="B11" s="92" t="s">
        <v>12</v>
      </c>
      <c r="C11" s="93">
        <v>15711</v>
      </c>
      <c r="D11" s="94">
        <v>15927</v>
      </c>
    </row>
    <row r="12" spans="1:4" ht="335.25" customHeight="1" x14ac:dyDescent="0.25">
      <c r="A12" s="91" t="s">
        <v>63</v>
      </c>
      <c r="B12" s="95" t="s">
        <v>64</v>
      </c>
      <c r="C12" s="93">
        <v>79</v>
      </c>
      <c r="D12" s="94">
        <v>79</v>
      </c>
    </row>
    <row r="13" spans="1:4" ht="78.75" x14ac:dyDescent="0.25">
      <c r="A13" s="91" t="s">
        <v>13</v>
      </c>
      <c r="B13" s="92" t="s">
        <v>65</v>
      </c>
      <c r="C13" s="93">
        <v>109</v>
      </c>
      <c r="D13" s="94">
        <v>114</v>
      </c>
    </row>
    <row r="14" spans="1:4" ht="185.25" customHeight="1" x14ac:dyDescent="0.25">
      <c r="A14" s="91" t="s">
        <v>14</v>
      </c>
      <c r="B14" s="95" t="s">
        <v>66</v>
      </c>
      <c r="C14" s="93">
        <v>53</v>
      </c>
      <c r="D14" s="94">
        <v>57</v>
      </c>
    </row>
    <row r="15" spans="1:4" ht="36.75" customHeight="1" x14ac:dyDescent="0.25">
      <c r="A15" s="79" t="s">
        <v>304</v>
      </c>
      <c r="B15" s="82" t="s">
        <v>305</v>
      </c>
      <c r="C15" s="96">
        <v>1.5</v>
      </c>
      <c r="D15" s="97">
        <v>1.5</v>
      </c>
    </row>
    <row r="16" spans="1:4" ht="33" customHeight="1" x14ac:dyDescent="0.25">
      <c r="A16" s="83" t="s">
        <v>307</v>
      </c>
      <c r="B16" s="86" t="s">
        <v>306</v>
      </c>
      <c r="C16" s="96">
        <v>1.5</v>
      </c>
      <c r="D16" s="97">
        <v>1.5</v>
      </c>
    </row>
    <row r="17" spans="1:4" ht="15.75" x14ac:dyDescent="0.25">
      <c r="A17" s="91" t="s">
        <v>15</v>
      </c>
      <c r="B17" s="92" t="s">
        <v>16</v>
      </c>
      <c r="C17" s="93">
        <f>C18+C20</f>
        <v>26644</v>
      </c>
      <c r="D17" s="93">
        <f>D18+D20</f>
        <v>26974</v>
      </c>
    </row>
    <row r="18" spans="1:4" ht="31.5" x14ac:dyDescent="0.25">
      <c r="A18" s="91" t="s">
        <v>17</v>
      </c>
      <c r="B18" s="92" t="s">
        <v>18</v>
      </c>
      <c r="C18" s="93">
        <f>C19</f>
        <v>946</v>
      </c>
      <c r="D18" s="93">
        <f>D19</f>
        <v>976</v>
      </c>
    </row>
    <row r="19" spans="1:4" ht="78.75" x14ac:dyDescent="0.25">
      <c r="A19" s="91" t="s">
        <v>67</v>
      </c>
      <c r="B19" s="92" t="s">
        <v>68</v>
      </c>
      <c r="C19" s="93">
        <v>946</v>
      </c>
      <c r="D19" s="94">
        <v>976</v>
      </c>
    </row>
    <row r="20" spans="1:4" ht="15.75" x14ac:dyDescent="0.25">
      <c r="A20" s="91" t="s">
        <v>19</v>
      </c>
      <c r="B20" s="92" t="s">
        <v>20</v>
      </c>
      <c r="C20" s="93">
        <f>C21+C23</f>
        <v>25698</v>
      </c>
      <c r="D20" s="93">
        <f>D21+D23</f>
        <v>25998</v>
      </c>
    </row>
    <row r="21" spans="1:4" ht="84" customHeight="1" x14ac:dyDescent="0.25">
      <c r="A21" s="91" t="s">
        <v>21</v>
      </c>
      <c r="B21" s="92" t="s">
        <v>22</v>
      </c>
      <c r="C21" s="93">
        <f>C22</f>
        <v>4300</v>
      </c>
      <c r="D21" s="93">
        <f>D22</f>
        <v>4403</v>
      </c>
    </row>
    <row r="22" spans="1:4" ht="133.5" customHeight="1" x14ac:dyDescent="0.25">
      <c r="A22" s="91" t="s">
        <v>69</v>
      </c>
      <c r="B22" s="92" t="s">
        <v>70</v>
      </c>
      <c r="C22" s="93">
        <v>4300</v>
      </c>
      <c r="D22" s="94">
        <v>4403</v>
      </c>
    </row>
    <row r="23" spans="1:4" ht="78.75" x14ac:dyDescent="0.25">
      <c r="A23" s="91" t="s">
        <v>23</v>
      </c>
      <c r="B23" s="92" t="s">
        <v>24</v>
      </c>
      <c r="C23" s="93">
        <f>C24</f>
        <v>21398</v>
      </c>
      <c r="D23" s="93">
        <f>D24</f>
        <v>21595</v>
      </c>
    </row>
    <row r="24" spans="1:4" ht="126" x14ac:dyDescent="0.25">
      <c r="A24" s="91" t="s">
        <v>71</v>
      </c>
      <c r="B24" s="92" t="s">
        <v>72</v>
      </c>
      <c r="C24" s="93">
        <v>21398</v>
      </c>
      <c r="D24" s="94">
        <v>21595</v>
      </c>
    </row>
    <row r="25" spans="1:4" s="133" customFormat="1" ht="110.25" x14ac:dyDescent="0.25">
      <c r="A25" s="88" t="s">
        <v>25</v>
      </c>
      <c r="B25" s="89" t="s">
        <v>26</v>
      </c>
      <c r="C25" s="90">
        <f>C26+C29+C31</f>
        <v>5284.5</v>
      </c>
      <c r="D25" s="90">
        <f>D26+D29+D31</f>
        <v>5287.5</v>
      </c>
    </row>
    <row r="26" spans="1:4" ht="250.5" customHeight="1" x14ac:dyDescent="0.25">
      <c r="A26" s="91" t="s">
        <v>27</v>
      </c>
      <c r="B26" s="95" t="s">
        <v>73</v>
      </c>
      <c r="C26" s="93">
        <v>2821</v>
      </c>
      <c r="D26" s="94">
        <v>2823</v>
      </c>
    </row>
    <row r="27" spans="1:4" ht="126" x14ac:dyDescent="0.25">
      <c r="A27" s="91" t="s">
        <v>28</v>
      </c>
      <c r="B27" s="92" t="s">
        <v>29</v>
      </c>
      <c r="C27" s="93">
        <v>2821</v>
      </c>
      <c r="D27" s="94">
        <v>2823</v>
      </c>
    </row>
    <row r="28" spans="1:4" ht="157.5" x14ac:dyDescent="0.25">
      <c r="A28" s="91" t="s">
        <v>75</v>
      </c>
      <c r="B28" s="95" t="s">
        <v>74</v>
      </c>
      <c r="C28" s="93">
        <v>2821</v>
      </c>
      <c r="D28" s="94">
        <v>2823</v>
      </c>
    </row>
    <row r="29" spans="1:4" ht="84" customHeight="1" x14ac:dyDescent="0.25">
      <c r="A29" s="91" t="s">
        <v>30</v>
      </c>
      <c r="B29" s="95" t="s">
        <v>310</v>
      </c>
      <c r="C29" s="93">
        <v>2463</v>
      </c>
      <c r="D29" s="94">
        <v>2464</v>
      </c>
    </row>
    <row r="30" spans="1:4" ht="63" x14ac:dyDescent="0.25">
      <c r="A30" s="91" t="s">
        <v>309</v>
      </c>
      <c r="B30" s="92" t="s">
        <v>308</v>
      </c>
      <c r="C30" s="93">
        <v>2463</v>
      </c>
      <c r="D30" s="94">
        <v>2464</v>
      </c>
    </row>
    <row r="31" spans="1:4" ht="47.25" x14ac:dyDescent="0.25">
      <c r="A31" s="91" t="s">
        <v>31</v>
      </c>
      <c r="B31" s="92" t="s">
        <v>32</v>
      </c>
      <c r="C31" s="96">
        <v>0.5</v>
      </c>
      <c r="D31" s="97">
        <v>0.5</v>
      </c>
    </row>
    <row r="32" spans="1:4" ht="94.5" x14ac:dyDescent="0.25">
      <c r="A32" s="91" t="s">
        <v>33</v>
      </c>
      <c r="B32" s="92" t="s">
        <v>34</v>
      </c>
      <c r="C32" s="96">
        <v>0.5</v>
      </c>
      <c r="D32" s="97">
        <v>0.5</v>
      </c>
    </row>
    <row r="33" spans="1:4" ht="98.25" customHeight="1" x14ac:dyDescent="0.25">
      <c r="A33" s="91" t="s">
        <v>77</v>
      </c>
      <c r="B33" s="92" t="s">
        <v>76</v>
      </c>
      <c r="C33" s="96">
        <v>0.5</v>
      </c>
      <c r="D33" s="97">
        <v>0.5</v>
      </c>
    </row>
    <row r="34" spans="1:4" s="133" customFormat="1" ht="63" x14ac:dyDescent="0.25">
      <c r="A34" s="88" t="s">
        <v>35</v>
      </c>
      <c r="B34" s="89" t="s">
        <v>36</v>
      </c>
      <c r="C34" s="90">
        <v>135</v>
      </c>
      <c r="D34" s="121">
        <v>136</v>
      </c>
    </row>
    <row r="35" spans="1:4" ht="31.5" customHeight="1" x14ac:dyDescent="0.25">
      <c r="A35" s="91" t="s">
        <v>78</v>
      </c>
      <c r="B35" s="92" t="s">
        <v>79</v>
      </c>
      <c r="C35" s="93">
        <v>135</v>
      </c>
      <c r="D35" s="94">
        <v>136</v>
      </c>
    </row>
    <row r="36" spans="1:4" ht="30.75" customHeight="1" x14ac:dyDescent="0.25">
      <c r="A36" s="91" t="s">
        <v>81</v>
      </c>
      <c r="B36" s="92" t="s">
        <v>80</v>
      </c>
      <c r="C36" s="93">
        <v>135</v>
      </c>
      <c r="D36" s="94">
        <v>136</v>
      </c>
    </row>
    <row r="37" spans="1:4" ht="31.5" x14ac:dyDescent="0.25">
      <c r="A37" s="91" t="s">
        <v>82</v>
      </c>
      <c r="B37" s="92" t="s">
        <v>83</v>
      </c>
      <c r="C37" s="93">
        <v>135</v>
      </c>
      <c r="D37" s="94">
        <v>136</v>
      </c>
    </row>
    <row r="38" spans="1:4" s="133" customFormat="1" ht="47.25" x14ac:dyDescent="0.25">
      <c r="A38" s="88" t="s">
        <v>37</v>
      </c>
      <c r="B38" s="89" t="s">
        <v>38</v>
      </c>
      <c r="C38" s="90">
        <f>C39+C44+C42+C47</f>
        <v>17587.5</v>
      </c>
      <c r="D38" s="90">
        <f>D39+D44+D42+D47</f>
        <v>17612</v>
      </c>
    </row>
    <row r="39" spans="1:4" ht="132" customHeight="1" x14ac:dyDescent="0.25">
      <c r="A39" s="91" t="s">
        <v>39</v>
      </c>
      <c r="B39" s="92" t="s">
        <v>40</v>
      </c>
      <c r="C39" s="93">
        <v>16898.5</v>
      </c>
      <c r="D39" s="94">
        <v>16907</v>
      </c>
    </row>
    <row r="40" spans="1:4" ht="164.25" customHeight="1" x14ac:dyDescent="0.25">
      <c r="A40" s="91" t="s">
        <v>85</v>
      </c>
      <c r="B40" s="95" t="s">
        <v>84</v>
      </c>
      <c r="C40" s="93">
        <v>16898.5</v>
      </c>
      <c r="D40" s="94">
        <v>16907</v>
      </c>
    </row>
    <row r="41" spans="1:4" ht="173.25" x14ac:dyDescent="0.25">
      <c r="A41" s="91" t="s">
        <v>86</v>
      </c>
      <c r="B41" s="95" t="s">
        <v>87</v>
      </c>
      <c r="C41" s="93">
        <v>16898.5</v>
      </c>
      <c r="D41" s="94">
        <v>16907</v>
      </c>
    </row>
    <row r="42" spans="1:4" ht="196.5" customHeight="1" x14ac:dyDescent="0.25">
      <c r="A42" s="91" t="s">
        <v>314</v>
      </c>
      <c r="B42" s="95" t="s">
        <v>311</v>
      </c>
      <c r="C42" s="93">
        <v>12</v>
      </c>
      <c r="D42" s="94">
        <v>12</v>
      </c>
    </row>
    <row r="43" spans="1:4" ht="173.25" x14ac:dyDescent="0.25">
      <c r="A43" s="91" t="s">
        <v>313</v>
      </c>
      <c r="B43" s="95" t="s">
        <v>312</v>
      </c>
      <c r="C43" s="93">
        <v>12</v>
      </c>
      <c r="D43" s="94">
        <v>12</v>
      </c>
    </row>
    <row r="44" spans="1:4" ht="94.5" x14ac:dyDescent="0.25">
      <c r="A44" s="91" t="s">
        <v>41</v>
      </c>
      <c r="B44" s="92" t="s">
        <v>42</v>
      </c>
      <c r="C44" s="93">
        <v>361</v>
      </c>
      <c r="D44" s="94">
        <v>376</v>
      </c>
    </row>
    <row r="45" spans="1:4" ht="63" x14ac:dyDescent="0.25">
      <c r="A45" s="91" t="s">
        <v>43</v>
      </c>
      <c r="B45" s="92" t="s">
        <v>44</v>
      </c>
      <c r="C45" s="93">
        <v>361</v>
      </c>
      <c r="D45" s="94">
        <v>376</v>
      </c>
    </row>
    <row r="46" spans="1:4" ht="94.5" x14ac:dyDescent="0.25">
      <c r="A46" s="91" t="s">
        <v>89</v>
      </c>
      <c r="B46" s="92" t="s">
        <v>88</v>
      </c>
      <c r="C46" s="93">
        <v>361</v>
      </c>
      <c r="D46" s="94">
        <v>376</v>
      </c>
    </row>
    <row r="47" spans="1:4" ht="94.5" customHeight="1" x14ac:dyDescent="0.25">
      <c r="A47" s="85" t="s">
        <v>318</v>
      </c>
      <c r="B47" s="92" t="s">
        <v>317</v>
      </c>
      <c r="C47" s="93">
        <v>316</v>
      </c>
      <c r="D47" s="94">
        <v>317</v>
      </c>
    </row>
    <row r="48" spans="1:4" ht="53.25" customHeight="1" x14ac:dyDescent="0.25">
      <c r="A48" s="85" t="s">
        <v>316</v>
      </c>
      <c r="B48" s="86" t="s">
        <v>315</v>
      </c>
      <c r="C48" s="93">
        <v>316</v>
      </c>
      <c r="D48" s="94">
        <v>317</v>
      </c>
    </row>
    <row r="49" spans="1:4" ht="40.5" customHeight="1" x14ac:dyDescent="0.25">
      <c r="A49" s="88" t="s">
        <v>324</v>
      </c>
      <c r="B49" s="120" t="s">
        <v>325</v>
      </c>
      <c r="C49" s="90">
        <v>49</v>
      </c>
      <c r="D49" s="121">
        <v>59</v>
      </c>
    </row>
    <row r="50" spans="1:4" ht="53.25" customHeight="1" x14ac:dyDescent="0.25">
      <c r="A50" s="85" t="s">
        <v>322</v>
      </c>
      <c r="B50" s="86" t="s">
        <v>321</v>
      </c>
      <c r="C50" s="93">
        <v>49</v>
      </c>
      <c r="D50" s="94">
        <v>59</v>
      </c>
    </row>
    <row r="51" spans="1:4" ht="64.5" customHeight="1" x14ac:dyDescent="0.25">
      <c r="A51" s="85" t="s">
        <v>358</v>
      </c>
      <c r="B51" s="86" t="s">
        <v>323</v>
      </c>
      <c r="C51" s="93">
        <v>49</v>
      </c>
      <c r="D51" s="94">
        <v>59</v>
      </c>
    </row>
    <row r="52" spans="1:4" ht="78.75" x14ac:dyDescent="0.25">
      <c r="A52" s="88" t="s">
        <v>45</v>
      </c>
      <c r="B52" s="89" t="s">
        <v>46</v>
      </c>
      <c r="C52" s="90">
        <f>C53+C56+C61+C64+C66</f>
        <v>33094</v>
      </c>
      <c r="D52" s="90">
        <f>D53+D56+D61+D64+D66</f>
        <v>29626</v>
      </c>
    </row>
    <row r="53" spans="1:4" ht="47.25" x14ac:dyDescent="0.25">
      <c r="A53" s="91" t="s">
        <v>47</v>
      </c>
      <c r="B53" s="92" t="s">
        <v>48</v>
      </c>
      <c r="C53" s="93">
        <v>9713</v>
      </c>
      <c r="D53" s="94">
        <v>9713</v>
      </c>
    </row>
    <row r="54" spans="1:4" ht="31.5" x14ac:dyDescent="0.25">
      <c r="A54" s="91" t="s">
        <v>49</v>
      </c>
      <c r="B54" s="92" t="s">
        <v>50</v>
      </c>
      <c r="C54" s="93">
        <v>9713</v>
      </c>
      <c r="D54" s="94">
        <v>9713</v>
      </c>
    </row>
    <row r="55" spans="1:4" ht="47.25" x14ac:dyDescent="0.25">
      <c r="A55" s="91" t="s">
        <v>90</v>
      </c>
      <c r="B55" s="92" t="s">
        <v>91</v>
      </c>
      <c r="C55" s="93">
        <v>9713</v>
      </c>
      <c r="D55" s="94">
        <v>9713</v>
      </c>
    </row>
    <row r="56" spans="1:4" ht="47.25" x14ac:dyDescent="0.25">
      <c r="A56" s="91" t="s">
        <v>51</v>
      </c>
      <c r="B56" s="92" t="s">
        <v>52</v>
      </c>
      <c r="C56" s="93">
        <v>1528</v>
      </c>
      <c r="D56" s="94">
        <v>1526</v>
      </c>
    </row>
    <row r="57" spans="1:4" ht="65.25" customHeight="1" x14ac:dyDescent="0.25">
      <c r="A57" s="91" t="s">
        <v>92</v>
      </c>
      <c r="B57" s="92" t="s">
        <v>93</v>
      </c>
      <c r="C57" s="93">
        <v>1526</v>
      </c>
      <c r="D57" s="94">
        <v>1526</v>
      </c>
    </row>
    <row r="58" spans="1:4" ht="67.5" customHeight="1" x14ac:dyDescent="0.25">
      <c r="A58" s="91" t="s">
        <v>94</v>
      </c>
      <c r="B58" s="92" t="s">
        <v>95</v>
      </c>
      <c r="C58" s="93">
        <v>1526</v>
      </c>
      <c r="D58" s="94">
        <v>1526</v>
      </c>
    </row>
    <row r="59" spans="1:4" ht="67.5" customHeight="1" x14ac:dyDescent="0.25">
      <c r="A59" s="91" t="s">
        <v>320</v>
      </c>
      <c r="B59" s="92" t="s">
        <v>93</v>
      </c>
      <c r="C59" s="93">
        <v>2</v>
      </c>
      <c r="D59" s="94"/>
    </row>
    <row r="60" spans="1:4" ht="67.5" customHeight="1" x14ac:dyDescent="0.25">
      <c r="A60" s="132" t="s">
        <v>393</v>
      </c>
      <c r="B60" s="79" t="s">
        <v>319</v>
      </c>
      <c r="C60" s="93">
        <v>2</v>
      </c>
      <c r="D60" s="94"/>
    </row>
    <row r="61" spans="1:4" ht="15.75" x14ac:dyDescent="0.25">
      <c r="A61" s="91" t="s">
        <v>53</v>
      </c>
      <c r="B61" s="92" t="s">
        <v>54</v>
      </c>
      <c r="C61" s="93">
        <v>21643</v>
      </c>
      <c r="D61" s="94">
        <v>18177</v>
      </c>
    </row>
    <row r="62" spans="1:4" ht="38.25" customHeight="1" x14ac:dyDescent="0.25">
      <c r="A62" s="91" t="s">
        <v>55</v>
      </c>
      <c r="B62" s="92" t="s">
        <v>56</v>
      </c>
      <c r="C62" s="93">
        <v>21643</v>
      </c>
      <c r="D62" s="94">
        <v>18177</v>
      </c>
    </row>
    <row r="63" spans="1:4" ht="40.5" customHeight="1" x14ac:dyDescent="0.25">
      <c r="A63" s="91" t="s">
        <v>96</v>
      </c>
      <c r="B63" s="92" t="s">
        <v>97</v>
      </c>
      <c r="C63" s="93">
        <v>21643</v>
      </c>
      <c r="D63" s="94">
        <v>18177</v>
      </c>
    </row>
    <row r="64" spans="1:4" ht="62.25" customHeight="1" x14ac:dyDescent="0.25">
      <c r="A64" s="91" t="s">
        <v>329</v>
      </c>
      <c r="B64" s="92" t="s">
        <v>328</v>
      </c>
      <c r="C64" s="93">
        <v>213</v>
      </c>
      <c r="D64" s="94">
        <v>213</v>
      </c>
    </row>
    <row r="65" spans="1:4" s="84" customFormat="1" ht="64.5" customHeight="1" x14ac:dyDescent="0.25">
      <c r="A65" s="85" t="s">
        <v>330</v>
      </c>
      <c r="B65" s="79" t="s">
        <v>326</v>
      </c>
      <c r="C65" s="93">
        <v>213</v>
      </c>
      <c r="D65" s="94">
        <v>213</v>
      </c>
    </row>
    <row r="66" spans="1:4" s="84" customFormat="1" ht="61.5" customHeight="1" x14ac:dyDescent="0.25">
      <c r="A66" s="85" t="s">
        <v>361</v>
      </c>
      <c r="B66" s="79" t="s">
        <v>327</v>
      </c>
      <c r="C66" s="93">
        <v>-3</v>
      </c>
      <c r="D66" s="94">
        <v>-3</v>
      </c>
    </row>
    <row r="67" spans="1:4" ht="15.75" x14ac:dyDescent="0.25">
      <c r="A67" s="98"/>
      <c r="B67" s="89" t="s">
        <v>394</v>
      </c>
      <c r="C67" s="90">
        <f>C8+C52</f>
        <v>98747.5</v>
      </c>
      <c r="D67" s="90">
        <f>D8+D52</f>
        <v>95873</v>
      </c>
    </row>
  </sheetData>
  <mergeCells count="1">
    <mergeCell ref="A4:D4"/>
  </mergeCells>
  <pageMargins left="0.9055118110236221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40" zoomScaleNormal="100" workbookViewId="0">
      <selection activeCell="C45" sqref="C45:C46"/>
    </sheetView>
  </sheetViews>
  <sheetFormatPr defaultRowHeight="15.75" x14ac:dyDescent="0.25"/>
  <cols>
    <col min="1" max="1" width="25.7109375" style="14" customWidth="1"/>
    <col min="2" max="2" width="40.5703125" style="14" customWidth="1"/>
    <col min="3" max="3" width="19.28515625" style="14" customWidth="1"/>
    <col min="4" max="16384" width="9.140625" style="14"/>
  </cols>
  <sheetData>
    <row r="1" spans="1:4" x14ac:dyDescent="0.25">
      <c r="A1" s="2"/>
      <c r="B1" s="2"/>
      <c r="C1" s="14" t="s">
        <v>144</v>
      </c>
    </row>
    <row r="2" spans="1:4" x14ac:dyDescent="0.25">
      <c r="A2" s="2"/>
      <c r="B2" s="137" t="s">
        <v>60</v>
      </c>
      <c r="C2" s="137"/>
    </row>
    <row r="3" spans="1:4" x14ac:dyDescent="0.25">
      <c r="A3" s="2"/>
      <c r="B3" s="2"/>
      <c r="C3" s="14" t="s">
        <v>61</v>
      </c>
    </row>
    <row r="4" spans="1:4" x14ac:dyDescent="0.25">
      <c r="A4" s="135" t="s">
        <v>338</v>
      </c>
      <c r="B4" s="136"/>
      <c r="C4" s="136"/>
    </row>
    <row r="5" spans="1:4" ht="31.5" customHeight="1" x14ac:dyDescent="0.25">
      <c r="A5" s="136"/>
      <c r="B5" s="136"/>
      <c r="C5" s="136"/>
    </row>
    <row r="6" spans="1:4" x14ac:dyDescent="0.25">
      <c r="A6" s="2"/>
      <c r="B6" s="2"/>
      <c r="C6" s="15" t="s">
        <v>0</v>
      </c>
    </row>
    <row r="7" spans="1:4" ht="55.5" customHeight="1" x14ac:dyDescent="0.25">
      <c r="A7" s="5" t="s">
        <v>98</v>
      </c>
      <c r="B7" s="5" t="s">
        <v>99</v>
      </c>
      <c r="C7" s="16" t="s">
        <v>3</v>
      </c>
    </row>
    <row r="8" spans="1:4" x14ac:dyDescent="0.25">
      <c r="A8" s="6">
        <v>1</v>
      </c>
      <c r="B8" s="6">
        <v>2</v>
      </c>
      <c r="C8" s="7" t="s">
        <v>4</v>
      </c>
    </row>
    <row r="9" spans="1:4" ht="117" customHeight="1" x14ac:dyDescent="0.25">
      <c r="A9" s="7" t="s">
        <v>100</v>
      </c>
      <c r="B9" s="11" t="s">
        <v>101</v>
      </c>
      <c r="C9" s="12">
        <v>15937</v>
      </c>
      <c r="D9" s="17"/>
    </row>
    <row r="10" spans="1:4" ht="107.25" customHeight="1" x14ac:dyDescent="0.25">
      <c r="A10" s="7" t="s">
        <v>102</v>
      </c>
      <c r="B10" s="11" t="s">
        <v>103</v>
      </c>
      <c r="C10" s="12">
        <v>16</v>
      </c>
    </row>
    <row r="11" spans="1:4" ht="102" customHeight="1" x14ac:dyDescent="0.25">
      <c r="A11" s="7" t="s">
        <v>104</v>
      </c>
      <c r="B11" s="11" t="s">
        <v>105</v>
      </c>
      <c r="C11" s="12">
        <v>-8</v>
      </c>
    </row>
    <row r="12" spans="1:4" ht="102" customHeight="1" x14ac:dyDescent="0.25">
      <c r="A12" s="7" t="s">
        <v>353</v>
      </c>
      <c r="B12" s="11" t="s">
        <v>354</v>
      </c>
      <c r="C12" s="12">
        <v>-18</v>
      </c>
    </row>
    <row r="13" spans="1:4" ht="288" customHeight="1" x14ac:dyDescent="0.25">
      <c r="A13" s="7" t="s">
        <v>111</v>
      </c>
      <c r="B13" s="11" t="s">
        <v>110</v>
      </c>
      <c r="C13" s="12">
        <v>78</v>
      </c>
    </row>
    <row r="14" spans="1:4" ht="315" x14ac:dyDescent="0.25">
      <c r="A14" s="7" t="s">
        <v>113</v>
      </c>
      <c r="B14" s="11" t="s">
        <v>112</v>
      </c>
      <c r="C14" s="12">
        <v>1</v>
      </c>
    </row>
    <row r="15" spans="1:4" ht="78.75" x14ac:dyDescent="0.25">
      <c r="A15" s="7" t="s">
        <v>106</v>
      </c>
      <c r="B15" s="11" t="s">
        <v>114</v>
      </c>
      <c r="C15" s="12">
        <v>107</v>
      </c>
    </row>
    <row r="16" spans="1:4" ht="78.75" x14ac:dyDescent="0.25">
      <c r="A16" s="7" t="s">
        <v>107</v>
      </c>
      <c r="B16" s="11" t="s">
        <v>115</v>
      </c>
      <c r="C16" s="12">
        <v>2</v>
      </c>
    </row>
    <row r="17" spans="1:4" ht="78.75" x14ac:dyDescent="0.25">
      <c r="A17" s="7" t="s">
        <v>108</v>
      </c>
      <c r="B17" s="11" t="s">
        <v>116</v>
      </c>
      <c r="C17" s="12">
        <v>5</v>
      </c>
    </row>
    <row r="18" spans="1:4" ht="173.25" x14ac:dyDescent="0.25">
      <c r="A18" s="7" t="s">
        <v>109</v>
      </c>
      <c r="B18" s="13" t="s">
        <v>117</v>
      </c>
      <c r="C18" s="12">
        <v>57</v>
      </c>
    </row>
    <row r="19" spans="1:4" ht="31.5" x14ac:dyDescent="0.25">
      <c r="A19" s="83" t="s">
        <v>364</v>
      </c>
      <c r="B19" s="86" t="s">
        <v>366</v>
      </c>
      <c r="C19" s="12">
        <v>1</v>
      </c>
    </row>
    <row r="20" spans="1:4" ht="47.25" x14ac:dyDescent="0.25">
      <c r="A20" s="83" t="s">
        <v>365</v>
      </c>
      <c r="B20" s="86" t="s">
        <v>367</v>
      </c>
      <c r="C20" s="12">
        <v>0.5</v>
      </c>
    </row>
    <row r="21" spans="1:4" ht="78.75" x14ac:dyDescent="0.25">
      <c r="A21" s="7" t="s">
        <v>122</v>
      </c>
      <c r="B21" s="11" t="s">
        <v>118</v>
      </c>
      <c r="C21" s="12">
        <v>949</v>
      </c>
      <c r="D21" s="17"/>
    </row>
    <row r="22" spans="1:4" ht="84" customHeight="1" x14ac:dyDescent="0.25">
      <c r="A22" s="7" t="s">
        <v>123</v>
      </c>
      <c r="B22" s="11" t="s">
        <v>119</v>
      </c>
      <c r="C22" s="12">
        <v>27</v>
      </c>
    </row>
    <row r="23" spans="1:4" ht="121.5" customHeight="1" x14ac:dyDescent="0.25">
      <c r="A23" s="7" t="s">
        <v>120</v>
      </c>
      <c r="B23" s="11" t="s">
        <v>121</v>
      </c>
      <c r="C23" s="12">
        <v>4335</v>
      </c>
      <c r="D23" s="17"/>
    </row>
    <row r="24" spans="1:4" ht="125.25" customHeight="1" x14ac:dyDescent="0.25">
      <c r="A24" s="7" t="s">
        <v>124</v>
      </c>
      <c r="B24" s="11" t="s">
        <v>125</v>
      </c>
      <c r="C24" s="12">
        <v>63</v>
      </c>
    </row>
    <row r="25" spans="1:4" ht="125.25" customHeight="1" x14ac:dyDescent="0.25">
      <c r="A25" s="7" t="s">
        <v>127</v>
      </c>
      <c r="B25" s="11" t="s">
        <v>126</v>
      </c>
      <c r="C25" s="12">
        <v>5</v>
      </c>
    </row>
    <row r="26" spans="1:4" ht="114.75" customHeight="1" x14ac:dyDescent="0.25">
      <c r="A26" s="7" t="s">
        <v>131</v>
      </c>
      <c r="B26" s="11" t="s">
        <v>128</v>
      </c>
      <c r="C26" s="12">
        <v>21241</v>
      </c>
    </row>
    <row r="27" spans="1:4" ht="126" customHeight="1" x14ac:dyDescent="0.25">
      <c r="A27" s="7" t="s">
        <v>132</v>
      </c>
      <c r="B27" s="11" t="s">
        <v>129</v>
      </c>
      <c r="C27" s="12">
        <v>314</v>
      </c>
    </row>
    <row r="28" spans="1:4" ht="120" customHeight="1" x14ac:dyDescent="0.25">
      <c r="A28" s="7" t="s">
        <v>133</v>
      </c>
      <c r="B28" s="11" t="s">
        <v>130</v>
      </c>
      <c r="C28" s="12">
        <v>40</v>
      </c>
    </row>
    <row r="29" spans="1:4" ht="141.75" customHeight="1" x14ac:dyDescent="0.25">
      <c r="A29" s="7" t="s">
        <v>134</v>
      </c>
      <c r="B29" s="13" t="s">
        <v>135</v>
      </c>
      <c r="C29" s="12">
        <v>1698</v>
      </c>
    </row>
    <row r="30" spans="1:4" ht="150.75" customHeight="1" x14ac:dyDescent="0.25">
      <c r="A30" s="7" t="s">
        <v>355</v>
      </c>
      <c r="B30" s="13" t="s">
        <v>136</v>
      </c>
      <c r="C30" s="12">
        <v>1125</v>
      </c>
    </row>
    <row r="31" spans="1:4" ht="93" customHeight="1" x14ac:dyDescent="0.25">
      <c r="A31" s="7" t="s">
        <v>137</v>
      </c>
      <c r="B31" s="11" t="s">
        <v>76</v>
      </c>
      <c r="C31" s="12">
        <v>0.5</v>
      </c>
    </row>
    <row r="32" spans="1:4" ht="45" customHeight="1" x14ac:dyDescent="0.25">
      <c r="A32" s="91" t="s">
        <v>357</v>
      </c>
      <c r="B32" s="92" t="s">
        <v>308</v>
      </c>
      <c r="C32" s="12">
        <v>2464</v>
      </c>
    </row>
    <row r="33" spans="1:3" ht="31.5" x14ac:dyDescent="0.25">
      <c r="A33" s="7" t="s">
        <v>138</v>
      </c>
      <c r="B33" s="11" t="s">
        <v>83</v>
      </c>
      <c r="C33" s="12">
        <v>136</v>
      </c>
    </row>
    <row r="34" spans="1:3" ht="157.5" x14ac:dyDescent="0.25">
      <c r="A34" s="7" t="s">
        <v>139</v>
      </c>
      <c r="B34" s="13" t="s">
        <v>87</v>
      </c>
      <c r="C34" s="12">
        <v>16907</v>
      </c>
    </row>
    <row r="35" spans="1:3" ht="157.5" x14ac:dyDescent="0.25">
      <c r="A35" s="91" t="s">
        <v>356</v>
      </c>
      <c r="B35" s="95" t="s">
        <v>312</v>
      </c>
      <c r="C35" s="12">
        <v>12</v>
      </c>
    </row>
    <row r="36" spans="1:3" ht="78.75" x14ac:dyDescent="0.25">
      <c r="A36" s="7" t="s">
        <v>140</v>
      </c>
      <c r="B36" s="11" t="s">
        <v>88</v>
      </c>
      <c r="C36" s="12">
        <v>376</v>
      </c>
    </row>
    <row r="37" spans="1:3" ht="47.25" x14ac:dyDescent="0.25">
      <c r="A37" s="85" t="s">
        <v>359</v>
      </c>
      <c r="B37" s="86" t="s">
        <v>315</v>
      </c>
      <c r="C37" s="12">
        <v>317</v>
      </c>
    </row>
    <row r="38" spans="1:3" ht="63" x14ac:dyDescent="0.25">
      <c r="A38" s="85" t="s">
        <v>360</v>
      </c>
      <c r="B38" s="86" t="s">
        <v>323</v>
      </c>
      <c r="C38" s="12">
        <v>59</v>
      </c>
    </row>
    <row r="39" spans="1:3" ht="47.25" x14ac:dyDescent="0.25">
      <c r="A39" s="7" t="s">
        <v>141</v>
      </c>
      <c r="B39" s="11" t="s">
        <v>91</v>
      </c>
      <c r="C39" s="12">
        <v>9713</v>
      </c>
    </row>
    <row r="40" spans="1:3" ht="68.25" customHeight="1" x14ac:dyDescent="0.25">
      <c r="A40" s="7" t="s">
        <v>142</v>
      </c>
      <c r="B40" s="11" t="s">
        <v>95</v>
      </c>
      <c r="C40" s="12">
        <v>1526</v>
      </c>
    </row>
    <row r="41" spans="1:3" ht="31.5" x14ac:dyDescent="0.25">
      <c r="A41" s="7" t="s">
        <v>143</v>
      </c>
      <c r="B41" s="11" t="s">
        <v>97</v>
      </c>
      <c r="C41" s="12">
        <v>18177</v>
      </c>
    </row>
    <row r="42" spans="1:3" ht="78.75" x14ac:dyDescent="0.25">
      <c r="A42" s="85" t="s">
        <v>362</v>
      </c>
      <c r="B42" s="79" t="s">
        <v>326</v>
      </c>
      <c r="C42" s="12">
        <v>213</v>
      </c>
    </row>
    <row r="43" spans="1:3" ht="63" x14ac:dyDescent="0.25">
      <c r="A43" s="85" t="s">
        <v>363</v>
      </c>
      <c r="B43" s="79" t="s">
        <v>327</v>
      </c>
      <c r="C43" s="12">
        <v>-3</v>
      </c>
    </row>
    <row r="44" spans="1:3" x14ac:dyDescent="0.25">
      <c r="A44" s="8"/>
      <c r="B44" s="9" t="s">
        <v>57</v>
      </c>
      <c r="C44" s="10">
        <f>SUM(C9:C43)</f>
        <v>95873</v>
      </c>
    </row>
    <row r="46" spans="1:3" x14ac:dyDescent="0.25">
      <c r="C46" s="17"/>
    </row>
  </sheetData>
  <mergeCells count="2">
    <mergeCell ref="A4:C5"/>
    <mergeCell ref="B2:C2"/>
  </mergeCells>
  <pageMargins left="1.1023622047244095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9" sqref="D9"/>
    </sheetView>
  </sheetViews>
  <sheetFormatPr defaultRowHeight="15" x14ac:dyDescent="0.25"/>
  <cols>
    <col min="1" max="2" width="27.7109375" customWidth="1"/>
    <col min="3" max="3" width="14.5703125" customWidth="1"/>
    <col min="4" max="4" width="15" customWidth="1"/>
    <col min="5" max="5" width="0.5703125" hidden="1" customWidth="1"/>
    <col min="6" max="6" width="9.140625" hidden="1" customWidth="1"/>
  </cols>
  <sheetData>
    <row r="1" spans="1:6" ht="15.75" x14ac:dyDescent="0.25">
      <c r="A1" s="36"/>
      <c r="B1" s="36"/>
      <c r="C1" s="139" t="s">
        <v>302</v>
      </c>
      <c r="D1" s="139"/>
      <c r="E1" s="36"/>
      <c r="F1" s="36"/>
    </row>
    <row r="2" spans="1:6" ht="15.75" x14ac:dyDescent="0.25">
      <c r="A2" s="36"/>
      <c r="B2" s="36"/>
      <c r="C2" s="137" t="s">
        <v>60</v>
      </c>
      <c r="D2" s="137"/>
      <c r="E2" s="137"/>
      <c r="F2" s="36"/>
    </row>
    <row r="3" spans="1:6" ht="15.75" x14ac:dyDescent="0.25">
      <c r="A3" s="36"/>
      <c r="B3" s="36"/>
      <c r="C3" s="137" t="s">
        <v>61</v>
      </c>
      <c r="D3" s="137"/>
      <c r="E3" s="137"/>
      <c r="F3" s="36"/>
    </row>
    <row r="4" spans="1:6" ht="15.75" x14ac:dyDescent="0.25">
      <c r="A4" s="36"/>
      <c r="B4" s="36"/>
      <c r="C4" s="81"/>
      <c r="D4" s="81"/>
      <c r="E4" s="36"/>
      <c r="F4" s="36"/>
    </row>
    <row r="5" spans="1:6" ht="15.75" x14ac:dyDescent="0.25">
      <c r="A5" s="140" t="s">
        <v>299</v>
      </c>
      <c r="B5" s="140"/>
      <c r="C5" s="140"/>
      <c r="D5" s="140"/>
      <c r="E5" s="140"/>
      <c r="F5" s="140"/>
    </row>
    <row r="6" spans="1:6" ht="15.75" x14ac:dyDescent="0.25">
      <c r="A6" s="141" t="s">
        <v>300</v>
      </c>
      <c r="B6" s="141"/>
      <c r="C6" s="141"/>
      <c r="D6" s="141"/>
      <c r="E6" s="60"/>
      <c r="F6" s="60"/>
    </row>
    <row r="7" spans="1:6" ht="15.75" x14ac:dyDescent="0.25">
      <c r="A7" s="141" t="s">
        <v>339</v>
      </c>
      <c r="B7" s="141"/>
      <c r="C7" s="141"/>
      <c r="D7" s="141"/>
      <c r="E7" s="60"/>
      <c r="F7" s="60"/>
    </row>
    <row r="8" spans="1:6" ht="15.75" x14ac:dyDescent="0.25">
      <c r="A8" s="142" t="s">
        <v>278</v>
      </c>
      <c r="B8" s="142"/>
      <c r="C8" s="142"/>
      <c r="D8" s="142"/>
      <c r="E8" s="60"/>
      <c r="F8" s="60"/>
    </row>
    <row r="9" spans="1:6" ht="15.75" x14ac:dyDescent="0.25">
      <c r="A9" s="69"/>
      <c r="B9" s="69"/>
      <c r="C9" s="69"/>
      <c r="D9" s="70" t="s">
        <v>369</v>
      </c>
      <c r="E9" s="60"/>
      <c r="F9" s="60"/>
    </row>
    <row r="10" spans="1:6" ht="15.75" x14ac:dyDescent="0.25">
      <c r="A10" s="71"/>
      <c r="B10" s="138" t="s">
        <v>279</v>
      </c>
      <c r="C10" s="72" t="s">
        <v>269</v>
      </c>
      <c r="D10" s="72" t="s">
        <v>270</v>
      </c>
      <c r="E10" s="60"/>
      <c r="F10" s="60"/>
    </row>
    <row r="11" spans="1:6" ht="31.5" x14ac:dyDescent="0.25">
      <c r="A11" s="73" t="s">
        <v>267</v>
      </c>
      <c r="B11" s="138"/>
      <c r="C11" s="74" t="s">
        <v>368</v>
      </c>
      <c r="D11" s="75" t="s">
        <v>368</v>
      </c>
      <c r="E11" s="60"/>
      <c r="F11" s="60"/>
    </row>
    <row r="12" spans="1:6" ht="79.5" customHeight="1" x14ac:dyDescent="0.25">
      <c r="A12" s="76"/>
      <c r="B12" s="77" t="s">
        <v>280</v>
      </c>
      <c r="C12" s="78">
        <v>190</v>
      </c>
      <c r="D12" s="78">
        <v>-1720</v>
      </c>
      <c r="E12" s="60"/>
      <c r="F12" s="60"/>
    </row>
    <row r="13" spans="1:6" ht="50.25" customHeight="1" x14ac:dyDescent="0.25">
      <c r="A13" s="79" t="s">
        <v>281</v>
      </c>
      <c r="B13" s="79" t="s">
        <v>282</v>
      </c>
      <c r="C13" s="80">
        <v>190</v>
      </c>
      <c r="D13" s="80">
        <v>-1720</v>
      </c>
      <c r="E13" s="60"/>
      <c r="F13" s="60"/>
    </row>
    <row r="14" spans="1:6" ht="31.5" x14ac:dyDescent="0.25">
      <c r="A14" s="79" t="s">
        <v>283</v>
      </c>
      <c r="B14" s="79" t="s">
        <v>284</v>
      </c>
      <c r="C14" s="80">
        <v>-98748</v>
      </c>
      <c r="D14" s="80">
        <v>-97481</v>
      </c>
      <c r="E14" s="60"/>
      <c r="F14" s="60"/>
    </row>
    <row r="15" spans="1:6" ht="47.25" x14ac:dyDescent="0.25">
      <c r="A15" s="79" t="s">
        <v>285</v>
      </c>
      <c r="B15" s="79" t="s">
        <v>286</v>
      </c>
      <c r="C15" s="80">
        <v>-98748</v>
      </c>
      <c r="D15" s="80">
        <v>-97481</v>
      </c>
      <c r="E15" s="60"/>
      <c r="F15" s="60"/>
    </row>
    <row r="16" spans="1:6" ht="47.25" x14ac:dyDescent="0.25">
      <c r="A16" s="79" t="s">
        <v>287</v>
      </c>
      <c r="B16" s="79" t="s">
        <v>288</v>
      </c>
      <c r="C16" s="80">
        <v>-98748</v>
      </c>
      <c r="D16" s="80">
        <v>-97481</v>
      </c>
      <c r="E16" s="60"/>
      <c r="F16" s="60"/>
    </row>
    <row r="17" spans="1:6" ht="63" x14ac:dyDescent="0.25">
      <c r="A17" s="79" t="s">
        <v>289</v>
      </c>
      <c r="B17" s="79" t="s">
        <v>290</v>
      </c>
      <c r="C17" s="80">
        <v>-98748</v>
      </c>
      <c r="D17" s="80">
        <v>-97481</v>
      </c>
      <c r="E17" s="60"/>
      <c r="F17" s="60"/>
    </row>
    <row r="18" spans="1:6" ht="31.5" x14ac:dyDescent="0.25">
      <c r="A18" s="79" t="s">
        <v>291</v>
      </c>
      <c r="B18" s="79" t="s">
        <v>292</v>
      </c>
      <c r="C18" s="80">
        <v>98938</v>
      </c>
      <c r="D18" s="80">
        <v>95762</v>
      </c>
      <c r="E18" s="60"/>
      <c r="F18" s="60"/>
    </row>
    <row r="19" spans="1:6" ht="47.25" x14ac:dyDescent="0.25">
      <c r="A19" s="79" t="s">
        <v>293</v>
      </c>
      <c r="B19" s="79" t="s">
        <v>294</v>
      </c>
      <c r="C19" s="80">
        <v>98938</v>
      </c>
      <c r="D19" s="80">
        <v>95762</v>
      </c>
      <c r="E19" s="60"/>
      <c r="F19" s="60"/>
    </row>
    <row r="20" spans="1:6" ht="47.25" x14ac:dyDescent="0.25">
      <c r="A20" s="79" t="s">
        <v>295</v>
      </c>
      <c r="B20" s="79" t="s">
        <v>296</v>
      </c>
      <c r="C20" s="80">
        <v>98938</v>
      </c>
      <c r="D20" s="80">
        <v>95762</v>
      </c>
      <c r="E20" s="60"/>
      <c r="F20" s="60"/>
    </row>
    <row r="21" spans="1:6" ht="63" x14ac:dyDescent="0.25">
      <c r="A21" s="79" t="s">
        <v>297</v>
      </c>
      <c r="B21" s="79" t="s">
        <v>298</v>
      </c>
      <c r="C21" s="80">
        <v>98938</v>
      </c>
      <c r="D21" s="80">
        <v>95762</v>
      </c>
      <c r="E21" s="60"/>
      <c r="F21" s="60"/>
    </row>
  </sheetData>
  <mergeCells count="8">
    <mergeCell ref="B10:B11"/>
    <mergeCell ref="C2:E2"/>
    <mergeCell ref="C3:E3"/>
    <mergeCell ref="C1:D1"/>
    <mergeCell ref="A5:F5"/>
    <mergeCell ref="A6:D6"/>
    <mergeCell ref="A7:D7"/>
    <mergeCell ref="A8:D8"/>
  </mergeCells>
  <pageMargins left="1.1023622047244095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D28" sqref="D28"/>
    </sheetView>
  </sheetViews>
  <sheetFormatPr defaultRowHeight="15" x14ac:dyDescent="0.2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21.75" x14ac:dyDescent="0.55000000000000004">
      <c r="A1" s="59"/>
      <c r="B1" s="59"/>
      <c r="C1" s="143" t="s">
        <v>301</v>
      </c>
      <c r="D1" s="143"/>
      <c r="E1" s="59"/>
      <c r="F1" s="59"/>
    </row>
    <row r="2" spans="1:6" ht="15.75" x14ac:dyDescent="0.25">
      <c r="A2" s="59"/>
      <c r="B2" s="59"/>
      <c r="C2" s="137" t="s">
        <v>60</v>
      </c>
      <c r="D2" s="137"/>
      <c r="E2" s="59"/>
      <c r="F2" s="59"/>
    </row>
    <row r="3" spans="1:6" ht="15.75" x14ac:dyDescent="0.25">
      <c r="A3" s="59"/>
      <c r="B3" s="59"/>
      <c r="C3" s="137" t="s">
        <v>61</v>
      </c>
      <c r="D3" s="137"/>
      <c r="E3" s="59"/>
      <c r="F3" s="59"/>
    </row>
    <row r="4" spans="1:6" ht="15.75" x14ac:dyDescent="0.25">
      <c r="A4" s="140" t="s">
        <v>299</v>
      </c>
      <c r="B4" s="140"/>
      <c r="C4" s="140"/>
      <c r="D4" s="140"/>
      <c r="E4" s="140"/>
      <c r="F4" s="140"/>
    </row>
    <row r="5" spans="1:6" ht="15.75" x14ac:dyDescent="0.25">
      <c r="A5" s="141" t="s">
        <v>300</v>
      </c>
      <c r="B5" s="141"/>
      <c r="C5" s="141"/>
      <c r="D5" s="141"/>
      <c r="E5" s="60"/>
      <c r="F5" s="60"/>
    </row>
    <row r="6" spans="1:6" ht="15.75" x14ac:dyDescent="0.25">
      <c r="A6" s="141" t="s">
        <v>340</v>
      </c>
      <c r="B6" s="141"/>
      <c r="C6" s="141"/>
      <c r="D6" s="141"/>
      <c r="E6" s="60"/>
      <c r="F6" s="60"/>
    </row>
    <row r="7" spans="1:6" ht="15.75" x14ac:dyDescent="0.25">
      <c r="A7" s="60"/>
      <c r="B7" s="60"/>
      <c r="C7" s="60"/>
      <c r="D7" s="60" t="s">
        <v>369</v>
      </c>
      <c r="E7" s="60"/>
      <c r="F7" s="60"/>
    </row>
    <row r="8" spans="1:6" ht="15.75" x14ac:dyDescent="0.25">
      <c r="A8" s="144" t="s">
        <v>267</v>
      </c>
      <c r="B8" s="146" t="s">
        <v>268</v>
      </c>
      <c r="C8" s="61" t="s">
        <v>269</v>
      </c>
      <c r="D8" s="61" t="s">
        <v>270</v>
      </c>
      <c r="E8" s="60"/>
      <c r="F8" s="60"/>
    </row>
    <row r="9" spans="1:6" ht="15.75" x14ac:dyDescent="0.25">
      <c r="A9" s="145"/>
      <c r="B9" s="146"/>
      <c r="C9" s="62" t="s">
        <v>368</v>
      </c>
      <c r="D9" s="63" t="s">
        <v>368</v>
      </c>
      <c r="E9" s="60"/>
      <c r="F9" s="60"/>
    </row>
    <row r="10" spans="1:6" ht="52.5" customHeight="1" x14ac:dyDescent="0.25">
      <c r="A10" s="64" t="s">
        <v>271</v>
      </c>
      <c r="B10" s="64" t="s">
        <v>272</v>
      </c>
      <c r="C10" s="68">
        <v>190</v>
      </c>
      <c r="D10" s="68">
        <v>-1720</v>
      </c>
      <c r="E10" s="60"/>
      <c r="F10" s="60"/>
    </row>
    <row r="11" spans="1:6" ht="50.25" customHeight="1" x14ac:dyDescent="0.25">
      <c r="A11" s="64" t="s">
        <v>273</v>
      </c>
      <c r="B11" s="64" t="s">
        <v>274</v>
      </c>
      <c r="C11" s="65">
        <v>-98748</v>
      </c>
      <c r="D11" s="65">
        <v>-97481</v>
      </c>
      <c r="E11" s="60"/>
      <c r="F11" s="60"/>
    </row>
    <row r="12" spans="1:6" ht="51.75" customHeight="1" x14ac:dyDescent="0.25">
      <c r="A12" s="64" t="s">
        <v>275</v>
      </c>
      <c r="B12" s="64" t="s">
        <v>276</v>
      </c>
      <c r="C12" s="65">
        <v>98938</v>
      </c>
      <c r="D12" s="65">
        <v>95762</v>
      </c>
      <c r="E12" s="60"/>
      <c r="F12" s="60"/>
    </row>
    <row r="13" spans="1:6" ht="52.5" customHeight="1" x14ac:dyDescent="0.25">
      <c r="A13" s="66"/>
      <c r="B13" s="67" t="s">
        <v>277</v>
      </c>
      <c r="C13" s="68">
        <f>C10</f>
        <v>190</v>
      </c>
      <c r="D13" s="68">
        <f>D10</f>
        <v>-1720</v>
      </c>
      <c r="E13" s="60"/>
      <c r="F13" s="60"/>
    </row>
    <row r="14" spans="1:6" ht="15.75" x14ac:dyDescent="0.25">
      <c r="A14" s="36"/>
      <c r="B14" s="36"/>
      <c r="C14" s="36"/>
      <c r="D14" s="36"/>
      <c r="E14" s="36"/>
      <c r="F14" s="36"/>
    </row>
    <row r="15" spans="1:6" ht="15.75" x14ac:dyDescent="0.25">
      <c r="A15" s="36"/>
      <c r="B15" s="36"/>
      <c r="C15" s="36"/>
      <c r="D15" s="36"/>
      <c r="E15" s="36"/>
      <c r="F15" s="36"/>
    </row>
  </sheetData>
  <mergeCells count="8">
    <mergeCell ref="C1:D1"/>
    <mergeCell ref="A4:F4"/>
    <mergeCell ref="A5:D5"/>
    <mergeCell ref="A6:D6"/>
    <mergeCell ref="A8:A9"/>
    <mergeCell ref="B8:B9"/>
    <mergeCell ref="C2:D2"/>
    <mergeCell ref="C3:D3"/>
  </mergeCells>
  <pageMargins left="1.1023622047244095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G15" sqref="G15"/>
    </sheetView>
  </sheetViews>
  <sheetFormatPr defaultRowHeight="15.75" x14ac:dyDescent="0.25"/>
  <cols>
    <col min="1" max="1" width="7.85546875" style="36" customWidth="1"/>
    <col min="2" max="2" width="23.140625" style="36" customWidth="1"/>
    <col min="3" max="3" width="3.85546875" style="36" customWidth="1"/>
    <col min="4" max="4" width="5.140625" style="36" customWidth="1"/>
    <col min="5" max="5" width="9" style="36" customWidth="1"/>
    <col min="6" max="6" width="5.85546875" style="36" customWidth="1"/>
    <col min="7" max="7" width="11.42578125" style="36" customWidth="1"/>
    <col min="8" max="8" width="13.42578125" style="36" customWidth="1"/>
    <col min="9" max="9" width="11.85546875" style="36" customWidth="1"/>
    <col min="10" max="16384" width="9.140625" style="36"/>
  </cols>
  <sheetData>
    <row r="1" spans="1:9" x14ac:dyDescent="0.25">
      <c r="G1" s="102"/>
      <c r="H1" s="36" t="s">
        <v>370</v>
      </c>
    </row>
    <row r="2" spans="1:9" x14ac:dyDescent="0.25">
      <c r="G2" s="151" t="s">
        <v>60</v>
      </c>
      <c r="H2" s="151"/>
      <c r="I2" s="151"/>
    </row>
    <row r="3" spans="1:9" x14ac:dyDescent="0.25">
      <c r="G3" s="102"/>
      <c r="H3" s="36" t="s">
        <v>61</v>
      </c>
    </row>
    <row r="4" spans="1:9" x14ac:dyDescent="0.25">
      <c r="G4" s="102"/>
    </row>
    <row r="5" spans="1:9" ht="30" customHeight="1" x14ac:dyDescent="0.25">
      <c r="B5" s="152" t="s">
        <v>371</v>
      </c>
      <c r="C5" s="153"/>
      <c r="D5" s="153"/>
      <c r="E5" s="153"/>
      <c r="F5" s="153"/>
      <c r="G5" s="153"/>
      <c r="H5" s="154"/>
      <c r="I5" s="154"/>
    </row>
    <row r="6" spans="1:9" ht="15.75" customHeight="1" x14ac:dyDescent="0.25">
      <c r="B6" s="105"/>
      <c r="C6" s="106"/>
      <c r="D6" s="106"/>
      <c r="E6" s="106"/>
      <c r="F6" s="106"/>
      <c r="G6" s="106"/>
      <c r="H6" s="107"/>
      <c r="I6" s="107" t="s">
        <v>369</v>
      </c>
    </row>
    <row r="7" spans="1:9" ht="46.5" customHeight="1" x14ac:dyDescent="0.25">
      <c r="A7" s="147" t="s">
        <v>374</v>
      </c>
      <c r="B7" s="147" t="s">
        <v>372</v>
      </c>
      <c r="C7" s="147" t="s">
        <v>196</v>
      </c>
      <c r="D7" s="147" t="s">
        <v>197</v>
      </c>
      <c r="E7" s="147" t="s">
        <v>198</v>
      </c>
      <c r="F7" s="147" t="s">
        <v>199</v>
      </c>
      <c r="G7" s="155" t="s">
        <v>251</v>
      </c>
      <c r="H7" s="147" t="s">
        <v>252</v>
      </c>
      <c r="I7" s="147" t="s">
        <v>342</v>
      </c>
    </row>
    <row r="8" spans="1:9" x14ac:dyDescent="0.25">
      <c r="A8" s="147"/>
      <c r="B8" s="148"/>
      <c r="C8" s="148"/>
      <c r="D8" s="148"/>
      <c r="E8" s="148"/>
      <c r="F8" s="148"/>
      <c r="G8" s="156"/>
      <c r="H8" s="148"/>
      <c r="I8" s="148"/>
    </row>
    <row r="9" spans="1:9" ht="47.25" x14ac:dyDescent="0.25">
      <c r="A9" s="128"/>
      <c r="B9" s="39" t="s">
        <v>373</v>
      </c>
      <c r="C9" s="38"/>
      <c r="D9" s="38"/>
      <c r="E9" s="38"/>
      <c r="F9" s="38"/>
      <c r="G9" s="127">
        <f>G10+G19+G28+G37+G41+G61++G79</f>
        <v>46457.7</v>
      </c>
      <c r="H9" s="127">
        <f t="shared" ref="H9:I9" si="0">H10+H19+H28+H37+H41+H61++H79</f>
        <v>67374</v>
      </c>
      <c r="I9" s="127">
        <f t="shared" si="0"/>
        <v>64612</v>
      </c>
    </row>
    <row r="10" spans="1:9" ht="126" x14ac:dyDescent="0.25">
      <c r="A10" s="128">
        <v>1</v>
      </c>
      <c r="B10" s="39" t="s">
        <v>375</v>
      </c>
      <c r="C10" s="38"/>
      <c r="D10" s="38"/>
      <c r="E10" s="38"/>
      <c r="F10" s="38"/>
      <c r="G10" s="127">
        <f t="shared" ref="G10:G15" si="1">G11</f>
        <v>14457.7</v>
      </c>
      <c r="H10" s="127">
        <f t="shared" ref="H10:I10" si="2">H11</f>
        <v>16867</v>
      </c>
      <c r="I10" s="127">
        <f t="shared" si="2"/>
        <v>16867</v>
      </c>
    </row>
    <row r="11" spans="1:9" ht="47.25" x14ac:dyDescent="0.25">
      <c r="A11" s="128"/>
      <c r="B11" s="39" t="s">
        <v>232</v>
      </c>
      <c r="C11" s="58" t="s">
        <v>169</v>
      </c>
      <c r="D11" s="58" t="s">
        <v>255</v>
      </c>
      <c r="E11" s="58"/>
      <c r="F11" s="51"/>
      <c r="G11" s="51">
        <f t="shared" si="1"/>
        <v>14457.7</v>
      </c>
      <c r="H11" s="51">
        <f t="shared" ref="H11:I12" si="3">H12</f>
        <v>16867</v>
      </c>
      <c r="I11" s="51">
        <f t="shared" si="3"/>
        <v>16867</v>
      </c>
    </row>
    <row r="12" spans="1:9" x14ac:dyDescent="0.25">
      <c r="A12" s="128"/>
      <c r="B12" s="46" t="s">
        <v>181</v>
      </c>
      <c r="C12" s="53" t="s">
        <v>169</v>
      </c>
      <c r="D12" s="53" t="s">
        <v>153</v>
      </c>
      <c r="E12" s="53"/>
      <c r="F12" s="108"/>
      <c r="G12" s="108">
        <f t="shared" si="1"/>
        <v>14457.7</v>
      </c>
      <c r="H12" s="108">
        <f t="shared" si="3"/>
        <v>16867</v>
      </c>
      <c r="I12" s="108">
        <f t="shared" si="3"/>
        <v>16867</v>
      </c>
    </row>
    <row r="13" spans="1:9" ht="47.25" x14ac:dyDescent="0.25">
      <c r="A13" s="128"/>
      <c r="B13" s="47" t="s">
        <v>233</v>
      </c>
      <c r="C13" s="54" t="s">
        <v>169</v>
      </c>
      <c r="D13" s="54" t="s">
        <v>153</v>
      </c>
      <c r="E13" s="54" t="s">
        <v>380</v>
      </c>
      <c r="F13" s="47"/>
      <c r="G13" s="47">
        <f t="shared" si="1"/>
        <v>14457.7</v>
      </c>
      <c r="H13" s="47">
        <f t="shared" ref="H13:I15" si="4">H14</f>
        <v>16867</v>
      </c>
      <c r="I13" s="47">
        <f t="shared" si="4"/>
        <v>16867</v>
      </c>
    </row>
    <row r="14" spans="1:9" ht="63" x14ac:dyDescent="0.25">
      <c r="A14" s="128"/>
      <c r="B14" s="38" t="s">
        <v>234</v>
      </c>
      <c r="C14" s="54" t="s">
        <v>169</v>
      </c>
      <c r="D14" s="54" t="s">
        <v>153</v>
      </c>
      <c r="E14" s="54" t="s">
        <v>381</v>
      </c>
      <c r="F14" s="47"/>
      <c r="G14" s="47">
        <f t="shared" si="1"/>
        <v>14457.7</v>
      </c>
      <c r="H14" s="47">
        <f t="shared" si="4"/>
        <v>16867</v>
      </c>
      <c r="I14" s="47">
        <f t="shared" si="4"/>
        <v>16867</v>
      </c>
    </row>
    <row r="15" spans="1:9" ht="126" x14ac:dyDescent="0.25">
      <c r="A15" s="128"/>
      <c r="B15" s="38" t="s">
        <v>235</v>
      </c>
      <c r="C15" s="54" t="s">
        <v>169</v>
      </c>
      <c r="D15" s="54" t="s">
        <v>153</v>
      </c>
      <c r="E15" s="54" t="s">
        <v>381</v>
      </c>
      <c r="F15" s="47">
        <v>600</v>
      </c>
      <c r="G15" s="47">
        <f t="shared" si="1"/>
        <v>14457.7</v>
      </c>
      <c r="H15" s="47">
        <f t="shared" si="4"/>
        <v>16867</v>
      </c>
      <c r="I15" s="47">
        <f t="shared" si="4"/>
        <v>16867</v>
      </c>
    </row>
    <row r="16" spans="1:9" ht="47.25" x14ac:dyDescent="0.25">
      <c r="A16" s="128"/>
      <c r="B16" s="38" t="s">
        <v>236</v>
      </c>
      <c r="C16" s="54" t="s">
        <v>169</v>
      </c>
      <c r="D16" s="54" t="s">
        <v>153</v>
      </c>
      <c r="E16" s="54" t="s">
        <v>381</v>
      </c>
      <c r="F16" s="47">
        <v>620</v>
      </c>
      <c r="G16" s="47">
        <f>G17+G18</f>
        <v>14457.7</v>
      </c>
      <c r="H16" s="47">
        <f t="shared" ref="H16:I16" si="5">H17+H18</f>
        <v>16867</v>
      </c>
      <c r="I16" s="47">
        <f t="shared" si="5"/>
        <v>16867</v>
      </c>
    </row>
    <row r="17" spans="1:9" ht="110.25" x14ac:dyDescent="0.25">
      <c r="A17" s="128"/>
      <c r="B17" s="38" t="s">
        <v>237</v>
      </c>
      <c r="C17" s="54" t="s">
        <v>169</v>
      </c>
      <c r="D17" s="54" t="s">
        <v>153</v>
      </c>
      <c r="E17" s="54" t="s">
        <v>381</v>
      </c>
      <c r="F17" s="47">
        <v>621</v>
      </c>
      <c r="G17" s="47">
        <v>14457.7</v>
      </c>
      <c r="H17" s="47">
        <v>16281</v>
      </c>
      <c r="I17" s="47">
        <v>16281</v>
      </c>
    </row>
    <row r="18" spans="1:9" ht="63" x14ac:dyDescent="0.25">
      <c r="A18" s="128"/>
      <c r="B18" s="47" t="s">
        <v>346</v>
      </c>
      <c r="C18" s="54" t="s">
        <v>169</v>
      </c>
      <c r="D18" s="54" t="s">
        <v>153</v>
      </c>
      <c r="E18" s="54" t="s">
        <v>381</v>
      </c>
      <c r="F18" s="47">
        <v>622</v>
      </c>
      <c r="G18" s="47"/>
      <c r="H18" s="47">
        <v>586</v>
      </c>
      <c r="I18" s="47">
        <v>586</v>
      </c>
    </row>
    <row r="19" spans="1:9" ht="110.25" x14ac:dyDescent="0.25">
      <c r="A19" s="128">
        <v>2</v>
      </c>
      <c r="B19" s="39" t="s">
        <v>382</v>
      </c>
      <c r="C19" s="58"/>
      <c r="D19" s="58"/>
      <c r="E19" s="58"/>
      <c r="F19" s="51"/>
      <c r="G19" s="51">
        <f t="shared" ref="G19:G24" si="6">G20</f>
        <v>5224</v>
      </c>
      <c r="H19" s="51">
        <f t="shared" ref="H19:I19" si="7">H20</f>
        <v>5361</v>
      </c>
      <c r="I19" s="51">
        <f t="shared" si="7"/>
        <v>5361</v>
      </c>
    </row>
    <row r="20" spans="1:9" ht="47.25" x14ac:dyDescent="0.25">
      <c r="A20" s="128"/>
      <c r="B20" s="39" t="s">
        <v>232</v>
      </c>
      <c r="C20" s="58" t="s">
        <v>169</v>
      </c>
      <c r="D20" s="58" t="s">
        <v>255</v>
      </c>
      <c r="E20" s="54"/>
      <c r="F20" s="47"/>
      <c r="G20" s="51">
        <f t="shared" si="6"/>
        <v>5224</v>
      </c>
      <c r="H20" s="51">
        <f t="shared" ref="H20:I21" si="8">H21</f>
        <v>5361</v>
      </c>
      <c r="I20" s="51">
        <f t="shared" si="8"/>
        <v>5361</v>
      </c>
    </row>
    <row r="21" spans="1:9" x14ac:dyDescent="0.25">
      <c r="A21" s="128"/>
      <c r="B21" s="46" t="s">
        <v>181</v>
      </c>
      <c r="C21" s="53" t="s">
        <v>169</v>
      </c>
      <c r="D21" s="53" t="s">
        <v>153</v>
      </c>
      <c r="E21" s="54"/>
      <c r="F21" s="47"/>
      <c r="G21" s="108">
        <f t="shared" si="6"/>
        <v>5224</v>
      </c>
      <c r="H21" s="108">
        <f t="shared" si="8"/>
        <v>5361</v>
      </c>
      <c r="I21" s="108">
        <f t="shared" si="8"/>
        <v>5361</v>
      </c>
    </row>
    <row r="22" spans="1:9" x14ac:dyDescent="0.25">
      <c r="A22" s="128"/>
      <c r="B22" s="47" t="s">
        <v>238</v>
      </c>
      <c r="C22" s="54" t="s">
        <v>169</v>
      </c>
      <c r="D22" s="54" t="s">
        <v>153</v>
      </c>
      <c r="E22" s="54">
        <v>4420000</v>
      </c>
      <c r="F22" s="47"/>
      <c r="G22" s="47">
        <f t="shared" si="6"/>
        <v>5224</v>
      </c>
      <c r="H22" s="47">
        <f t="shared" ref="H22:I24" si="9">H23</f>
        <v>5361</v>
      </c>
      <c r="I22" s="47">
        <f t="shared" si="9"/>
        <v>5361</v>
      </c>
    </row>
    <row r="23" spans="1:9" ht="63" x14ac:dyDescent="0.25">
      <c r="A23" s="128"/>
      <c r="B23" s="47" t="s">
        <v>234</v>
      </c>
      <c r="C23" s="54" t="s">
        <v>169</v>
      </c>
      <c r="D23" s="54" t="s">
        <v>153</v>
      </c>
      <c r="E23" s="54" t="s">
        <v>383</v>
      </c>
      <c r="F23" s="47"/>
      <c r="G23" s="47">
        <f t="shared" si="6"/>
        <v>5224</v>
      </c>
      <c r="H23" s="47">
        <f t="shared" si="9"/>
        <v>5361</v>
      </c>
      <c r="I23" s="47">
        <f t="shared" si="9"/>
        <v>5361</v>
      </c>
    </row>
    <row r="24" spans="1:9" ht="126" x14ac:dyDescent="0.25">
      <c r="A24" s="128"/>
      <c r="B24" s="47" t="s">
        <v>235</v>
      </c>
      <c r="C24" s="54" t="s">
        <v>169</v>
      </c>
      <c r="D24" s="54" t="s">
        <v>153</v>
      </c>
      <c r="E24" s="54" t="s">
        <v>383</v>
      </c>
      <c r="F24" s="47">
        <v>600</v>
      </c>
      <c r="G24" s="47">
        <f t="shared" si="6"/>
        <v>5224</v>
      </c>
      <c r="H24" s="47">
        <f t="shared" si="9"/>
        <v>5361</v>
      </c>
      <c r="I24" s="47">
        <f t="shared" si="9"/>
        <v>5361</v>
      </c>
    </row>
    <row r="25" spans="1:9" ht="47.25" x14ac:dyDescent="0.25">
      <c r="A25" s="128"/>
      <c r="B25" s="47" t="s">
        <v>236</v>
      </c>
      <c r="C25" s="54" t="s">
        <v>169</v>
      </c>
      <c r="D25" s="54" t="s">
        <v>153</v>
      </c>
      <c r="E25" s="54" t="s">
        <v>383</v>
      </c>
      <c r="F25" s="47">
        <v>620</v>
      </c>
      <c r="G25" s="47">
        <f>G26+G27</f>
        <v>5224</v>
      </c>
      <c r="H25" s="47">
        <f t="shared" ref="H25:I25" si="10">H26+H27</f>
        <v>5361</v>
      </c>
      <c r="I25" s="47">
        <f t="shared" si="10"/>
        <v>5361</v>
      </c>
    </row>
    <row r="26" spans="1:9" ht="110.25" x14ac:dyDescent="0.25">
      <c r="A26" s="128"/>
      <c r="B26" s="47" t="s">
        <v>237</v>
      </c>
      <c r="C26" s="54" t="s">
        <v>169</v>
      </c>
      <c r="D26" s="54" t="s">
        <v>153</v>
      </c>
      <c r="E26" s="54" t="s">
        <v>383</v>
      </c>
      <c r="F26" s="47">
        <v>621</v>
      </c>
      <c r="G26" s="47">
        <v>5224</v>
      </c>
      <c r="H26" s="47">
        <v>5238</v>
      </c>
      <c r="I26" s="47">
        <v>5238</v>
      </c>
    </row>
    <row r="27" spans="1:9" ht="63" x14ac:dyDescent="0.25">
      <c r="A27" s="128"/>
      <c r="B27" s="47" t="s">
        <v>346</v>
      </c>
      <c r="C27" s="54" t="s">
        <v>169</v>
      </c>
      <c r="D27" s="54" t="s">
        <v>153</v>
      </c>
      <c r="E27" s="54" t="s">
        <v>383</v>
      </c>
      <c r="F27" s="47">
        <v>622</v>
      </c>
      <c r="G27" s="47"/>
      <c r="H27" s="47">
        <v>123</v>
      </c>
      <c r="I27" s="47">
        <v>123</v>
      </c>
    </row>
    <row r="28" spans="1:9" ht="126" x14ac:dyDescent="0.25">
      <c r="A28" s="128">
        <v>3</v>
      </c>
      <c r="B28" s="39" t="s">
        <v>384</v>
      </c>
      <c r="C28" s="58"/>
      <c r="D28" s="58"/>
      <c r="E28" s="58"/>
      <c r="F28" s="51"/>
      <c r="G28" s="51">
        <f t="shared" ref="G28:G33" si="11">G29</f>
        <v>10153</v>
      </c>
      <c r="H28" s="51">
        <f t="shared" ref="H28:I28" si="12">H29</f>
        <v>10571</v>
      </c>
      <c r="I28" s="51">
        <f t="shared" si="12"/>
        <v>10571</v>
      </c>
    </row>
    <row r="29" spans="1:9" ht="31.5" x14ac:dyDescent="0.25">
      <c r="A29" s="128"/>
      <c r="B29" s="39" t="s">
        <v>246</v>
      </c>
      <c r="C29" s="58">
        <v>11</v>
      </c>
      <c r="D29" s="58" t="s">
        <v>255</v>
      </c>
      <c r="E29" s="58"/>
      <c r="F29" s="51"/>
      <c r="G29" s="51">
        <f t="shared" si="11"/>
        <v>10153</v>
      </c>
      <c r="H29" s="51">
        <f t="shared" ref="H29:I33" si="13">H30</f>
        <v>10571</v>
      </c>
      <c r="I29" s="51">
        <f t="shared" si="13"/>
        <v>10571</v>
      </c>
    </row>
    <row r="30" spans="1:9" x14ac:dyDescent="0.25">
      <c r="A30" s="128"/>
      <c r="B30" s="46" t="s">
        <v>186</v>
      </c>
      <c r="C30" s="53">
        <v>11</v>
      </c>
      <c r="D30" s="53" t="s">
        <v>154</v>
      </c>
      <c r="E30" s="53"/>
      <c r="F30" s="108"/>
      <c r="G30" s="51">
        <f t="shared" si="11"/>
        <v>10153</v>
      </c>
      <c r="H30" s="51">
        <f t="shared" si="13"/>
        <v>10571</v>
      </c>
      <c r="I30" s="51">
        <f t="shared" si="13"/>
        <v>10571</v>
      </c>
    </row>
    <row r="31" spans="1:9" ht="47.25" x14ac:dyDescent="0.25">
      <c r="A31" s="128"/>
      <c r="B31" s="38" t="s">
        <v>247</v>
      </c>
      <c r="C31" s="54">
        <v>11</v>
      </c>
      <c r="D31" s="54" t="s">
        <v>154</v>
      </c>
      <c r="E31" s="54">
        <v>4820000</v>
      </c>
      <c r="F31" s="47"/>
      <c r="G31" s="47">
        <f t="shared" si="11"/>
        <v>10153</v>
      </c>
      <c r="H31" s="47">
        <f t="shared" si="13"/>
        <v>10571</v>
      </c>
      <c r="I31" s="47">
        <f t="shared" si="13"/>
        <v>10571</v>
      </c>
    </row>
    <row r="32" spans="1:9" ht="63" x14ac:dyDescent="0.25">
      <c r="A32" s="128"/>
      <c r="B32" s="38" t="s">
        <v>234</v>
      </c>
      <c r="C32" s="54">
        <v>11</v>
      </c>
      <c r="D32" s="54" t="s">
        <v>154</v>
      </c>
      <c r="E32" s="54">
        <v>4829900</v>
      </c>
      <c r="F32" s="47"/>
      <c r="G32" s="47">
        <f t="shared" si="11"/>
        <v>10153</v>
      </c>
      <c r="H32" s="47">
        <f t="shared" si="13"/>
        <v>10571</v>
      </c>
      <c r="I32" s="47">
        <f t="shared" si="13"/>
        <v>10571</v>
      </c>
    </row>
    <row r="33" spans="1:9" ht="126" x14ac:dyDescent="0.25">
      <c r="A33" s="128"/>
      <c r="B33" s="38" t="s">
        <v>235</v>
      </c>
      <c r="C33" s="54">
        <v>11</v>
      </c>
      <c r="D33" s="54" t="s">
        <v>154</v>
      </c>
      <c r="E33" s="54">
        <v>4829900</v>
      </c>
      <c r="F33" s="47">
        <v>600</v>
      </c>
      <c r="G33" s="47">
        <f t="shared" si="11"/>
        <v>10153</v>
      </c>
      <c r="H33" s="47">
        <f t="shared" si="13"/>
        <v>10571</v>
      </c>
      <c r="I33" s="47">
        <f t="shared" si="13"/>
        <v>10571</v>
      </c>
    </row>
    <row r="34" spans="1:9" ht="47.25" x14ac:dyDescent="0.25">
      <c r="A34" s="128"/>
      <c r="B34" s="38" t="s">
        <v>236</v>
      </c>
      <c r="C34" s="54">
        <v>11</v>
      </c>
      <c r="D34" s="54" t="s">
        <v>154</v>
      </c>
      <c r="E34" s="54">
        <v>4829900</v>
      </c>
      <c r="F34" s="47">
        <v>620</v>
      </c>
      <c r="G34" s="47">
        <f>G35+G36</f>
        <v>10153</v>
      </c>
      <c r="H34" s="47">
        <f t="shared" ref="H34:I34" si="14">H35+H36</f>
        <v>10571</v>
      </c>
      <c r="I34" s="47">
        <f t="shared" si="14"/>
        <v>10571</v>
      </c>
    </row>
    <row r="35" spans="1:9" ht="110.25" x14ac:dyDescent="0.25">
      <c r="A35" s="128"/>
      <c r="B35" s="38" t="s">
        <v>237</v>
      </c>
      <c r="C35" s="54">
        <v>11</v>
      </c>
      <c r="D35" s="54" t="s">
        <v>154</v>
      </c>
      <c r="E35" s="54">
        <v>4829900</v>
      </c>
      <c r="F35" s="47">
        <v>621</v>
      </c>
      <c r="G35" s="47">
        <v>10153</v>
      </c>
      <c r="H35" s="47">
        <v>9875</v>
      </c>
      <c r="I35" s="126">
        <v>9875</v>
      </c>
    </row>
    <row r="36" spans="1:9" ht="63" x14ac:dyDescent="0.25">
      <c r="A36" s="128"/>
      <c r="B36" s="47" t="s">
        <v>346</v>
      </c>
      <c r="C36" s="54">
        <v>11</v>
      </c>
      <c r="D36" s="54" t="s">
        <v>154</v>
      </c>
      <c r="E36" s="54">
        <v>4829900</v>
      </c>
      <c r="F36" s="47">
        <v>622</v>
      </c>
      <c r="G36" s="47"/>
      <c r="H36" s="47">
        <v>696</v>
      </c>
      <c r="I36" s="126">
        <v>696</v>
      </c>
    </row>
    <row r="37" spans="1:9" ht="126" x14ac:dyDescent="0.25">
      <c r="A37" s="128">
        <v>4</v>
      </c>
      <c r="B37" s="39" t="s">
        <v>385</v>
      </c>
      <c r="C37" s="54"/>
      <c r="D37" s="54"/>
      <c r="E37" s="54"/>
      <c r="F37" s="47"/>
      <c r="G37" s="47">
        <f>G38</f>
        <v>20</v>
      </c>
      <c r="H37" s="47">
        <f t="shared" ref="H37:I39" si="15">H38</f>
        <v>211</v>
      </c>
      <c r="I37" s="47">
        <f t="shared" si="15"/>
        <v>201</v>
      </c>
    </row>
    <row r="38" spans="1:9" ht="31.5" x14ac:dyDescent="0.25">
      <c r="A38" s="128"/>
      <c r="B38" s="39" t="s">
        <v>200</v>
      </c>
      <c r="C38" s="41" t="s">
        <v>153</v>
      </c>
      <c r="D38" s="41" t="s">
        <v>255</v>
      </c>
      <c r="E38" s="54"/>
      <c r="F38" s="47"/>
      <c r="G38" s="47">
        <f>G39</f>
        <v>20</v>
      </c>
      <c r="H38" s="47">
        <f t="shared" si="15"/>
        <v>211</v>
      </c>
      <c r="I38" s="47">
        <f t="shared" si="15"/>
        <v>201</v>
      </c>
    </row>
    <row r="39" spans="1:9" ht="47.25" x14ac:dyDescent="0.25">
      <c r="A39" s="128"/>
      <c r="B39" s="46" t="s">
        <v>161</v>
      </c>
      <c r="C39" s="53" t="s">
        <v>153</v>
      </c>
      <c r="D39" s="53">
        <v>13</v>
      </c>
      <c r="E39" s="54"/>
      <c r="F39" s="47"/>
      <c r="G39" s="47">
        <f>G40</f>
        <v>20</v>
      </c>
      <c r="H39" s="47">
        <f t="shared" si="15"/>
        <v>211</v>
      </c>
      <c r="I39" s="47">
        <f t="shared" si="15"/>
        <v>201</v>
      </c>
    </row>
    <row r="40" spans="1:9" ht="63" x14ac:dyDescent="0.25">
      <c r="A40" s="128"/>
      <c r="B40" s="47" t="s">
        <v>202</v>
      </c>
      <c r="C40" s="54" t="s">
        <v>153</v>
      </c>
      <c r="D40" s="54">
        <v>13</v>
      </c>
      <c r="E40" s="54" t="s">
        <v>348</v>
      </c>
      <c r="F40" s="47">
        <v>244</v>
      </c>
      <c r="G40" s="47">
        <v>20</v>
      </c>
      <c r="H40" s="47">
        <v>211</v>
      </c>
      <c r="I40" s="126">
        <v>201</v>
      </c>
    </row>
    <row r="41" spans="1:9" ht="78.75" x14ac:dyDescent="0.25">
      <c r="A41" s="128">
        <v>5</v>
      </c>
      <c r="B41" s="39" t="s">
        <v>386</v>
      </c>
      <c r="C41" s="54"/>
      <c r="D41" s="54"/>
      <c r="E41" s="54"/>
      <c r="F41" s="47"/>
      <c r="G41" s="51">
        <f>G42+G46</f>
        <v>10883</v>
      </c>
      <c r="H41" s="51">
        <f t="shared" ref="H41:I41" si="16">H42+H46</f>
        <v>27078</v>
      </c>
      <c r="I41" s="51">
        <f t="shared" si="16"/>
        <v>24495</v>
      </c>
    </row>
    <row r="42" spans="1:9" ht="31.5" x14ac:dyDescent="0.25">
      <c r="A42" s="128"/>
      <c r="B42" s="51" t="s">
        <v>220</v>
      </c>
      <c r="C42" s="58" t="s">
        <v>158</v>
      </c>
      <c r="D42" s="58" t="s">
        <v>255</v>
      </c>
      <c r="E42" s="58"/>
      <c r="F42" s="51"/>
      <c r="G42" s="51">
        <f>G43</f>
        <v>2210</v>
      </c>
      <c r="H42" s="51">
        <f t="shared" ref="H42:I42" si="17">H43</f>
        <v>9942</v>
      </c>
      <c r="I42" s="51">
        <f t="shared" si="17"/>
        <v>9937</v>
      </c>
    </row>
    <row r="43" spans="1:9" ht="47.25" x14ac:dyDescent="0.25">
      <c r="A43" s="128"/>
      <c r="B43" s="108" t="s">
        <v>191</v>
      </c>
      <c r="C43" s="53" t="s">
        <v>158</v>
      </c>
      <c r="D43" s="53" t="s">
        <v>165</v>
      </c>
      <c r="E43" s="108"/>
      <c r="F43" s="108"/>
      <c r="G43" s="108">
        <f>G44</f>
        <v>2210</v>
      </c>
      <c r="H43" s="108">
        <f t="shared" ref="H43:I44" si="18">H44</f>
        <v>9942</v>
      </c>
      <c r="I43" s="108">
        <f t="shared" si="18"/>
        <v>9937</v>
      </c>
    </row>
    <row r="44" spans="1:9" ht="78.75" x14ac:dyDescent="0.25">
      <c r="A44" s="128"/>
      <c r="B44" s="56" t="s">
        <v>266</v>
      </c>
      <c r="C44" s="54" t="s">
        <v>158</v>
      </c>
      <c r="D44" s="54" t="s">
        <v>165</v>
      </c>
      <c r="E44" s="129">
        <v>3150200</v>
      </c>
      <c r="F44" s="47"/>
      <c r="G44" s="130">
        <f>G45</f>
        <v>2210</v>
      </c>
      <c r="H44" s="130">
        <f t="shared" si="18"/>
        <v>9942</v>
      </c>
      <c r="I44" s="130">
        <f t="shared" si="18"/>
        <v>9937</v>
      </c>
    </row>
    <row r="45" spans="1:9" ht="63" x14ac:dyDescent="0.25">
      <c r="A45" s="128"/>
      <c r="B45" s="47" t="s">
        <v>202</v>
      </c>
      <c r="C45" s="54" t="s">
        <v>158</v>
      </c>
      <c r="D45" s="54" t="s">
        <v>165</v>
      </c>
      <c r="E45" s="129">
        <v>3150205</v>
      </c>
      <c r="F45" s="47">
        <v>244</v>
      </c>
      <c r="G45" s="130">
        <v>2210</v>
      </c>
      <c r="H45" s="47">
        <v>9942</v>
      </c>
      <c r="I45" s="126">
        <v>9937</v>
      </c>
    </row>
    <row r="46" spans="1:9" ht="47.25" x14ac:dyDescent="0.25">
      <c r="A46" s="128"/>
      <c r="B46" s="51" t="s">
        <v>221</v>
      </c>
      <c r="C46" s="58" t="s">
        <v>174</v>
      </c>
      <c r="D46" s="58" t="s">
        <v>255</v>
      </c>
      <c r="E46" s="54"/>
      <c r="F46" s="47"/>
      <c r="G46" s="51">
        <f>G47</f>
        <v>8673</v>
      </c>
      <c r="H46" s="51">
        <f t="shared" ref="H46:I46" si="19">H47</f>
        <v>17136</v>
      </c>
      <c r="I46" s="51">
        <f t="shared" si="19"/>
        <v>14558</v>
      </c>
    </row>
    <row r="47" spans="1:9" x14ac:dyDescent="0.25">
      <c r="A47" s="128"/>
      <c r="B47" s="108" t="s">
        <v>177</v>
      </c>
      <c r="C47" s="53" t="s">
        <v>174</v>
      </c>
      <c r="D47" s="53" t="s">
        <v>156</v>
      </c>
      <c r="E47" s="53"/>
      <c r="F47" s="108"/>
      <c r="G47" s="108">
        <f>G48</f>
        <v>8673</v>
      </c>
      <c r="H47" s="131">
        <f t="shared" ref="H47:I47" si="20">H48</f>
        <v>17136</v>
      </c>
      <c r="I47" s="108">
        <f t="shared" si="20"/>
        <v>14558</v>
      </c>
    </row>
    <row r="48" spans="1:9" x14ac:dyDescent="0.25">
      <c r="A48" s="128"/>
      <c r="B48" s="38" t="s">
        <v>177</v>
      </c>
      <c r="C48" s="54" t="s">
        <v>174</v>
      </c>
      <c r="D48" s="54" t="s">
        <v>156</v>
      </c>
      <c r="E48" s="54">
        <v>6000000</v>
      </c>
      <c r="F48" s="47"/>
      <c r="G48" s="47">
        <f>G49+G52+G55+G58</f>
        <v>8673</v>
      </c>
      <c r="H48" s="47">
        <f t="shared" ref="H48:I48" si="21">H49+H52+H55+H58</f>
        <v>17136</v>
      </c>
      <c r="I48" s="47">
        <f t="shared" si="21"/>
        <v>14558</v>
      </c>
    </row>
    <row r="49" spans="1:9" x14ac:dyDescent="0.25">
      <c r="A49" s="128"/>
      <c r="B49" s="47" t="s">
        <v>225</v>
      </c>
      <c r="C49" s="54" t="s">
        <v>174</v>
      </c>
      <c r="D49" s="54" t="s">
        <v>156</v>
      </c>
      <c r="E49" s="54" t="s">
        <v>376</v>
      </c>
      <c r="F49" s="47"/>
      <c r="G49" s="47">
        <f>G50</f>
        <v>4527</v>
      </c>
      <c r="H49" s="47">
        <f t="shared" ref="H49:I49" si="22">H50</f>
        <v>4792</v>
      </c>
      <c r="I49" s="47">
        <f t="shared" si="22"/>
        <v>4791</v>
      </c>
    </row>
    <row r="50" spans="1:9" ht="63" x14ac:dyDescent="0.25">
      <c r="A50" s="128"/>
      <c r="B50" s="47" t="s">
        <v>208</v>
      </c>
      <c r="C50" s="54" t="s">
        <v>174</v>
      </c>
      <c r="D50" s="54" t="s">
        <v>156</v>
      </c>
      <c r="E50" s="54" t="s">
        <v>376</v>
      </c>
      <c r="F50" s="47">
        <v>240</v>
      </c>
      <c r="G50" s="47">
        <f>G51</f>
        <v>4527</v>
      </c>
      <c r="H50" s="47">
        <f>H51</f>
        <v>4792</v>
      </c>
      <c r="I50" s="47">
        <f>I51</f>
        <v>4791</v>
      </c>
    </row>
    <row r="51" spans="1:9" ht="63" x14ac:dyDescent="0.25">
      <c r="A51" s="128"/>
      <c r="B51" s="47" t="s">
        <v>202</v>
      </c>
      <c r="C51" s="54" t="s">
        <v>174</v>
      </c>
      <c r="D51" s="54" t="s">
        <v>156</v>
      </c>
      <c r="E51" s="54" t="s">
        <v>376</v>
      </c>
      <c r="F51" s="47">
        <v>244</v>
      </c>
      <c r="G51" s="47">
        <v>4527</v>
      </c>
      <c r="H51" s="47">
        <v>4792</v>
      </c>
      <c r="I51" s="47">
        <v>4791</v>
      </c>
    </row>
    <row r="52" spans="1:9" x14ac:dyDescent="0.25">
      <c r="A52" s="128"/>
      <c r="B52" s="47" t="s">
        <v>226</v>
      </c>
      <c r="C52" s="54" t="s">
        <v>174</v>
      </c>
      <c r="D52" s="54" t="s">
        <v>156</v>
      </c>
      <c r="E52" s="54" t="s">
        <v>377</v>
      </c>
      <c r="F52" s="47"/>
      <c r="G52" s="47">
        <f>G53</f>
        <v>962</v>
      </c>
      <c r="H52" s="47">
        <f t="shared" ref="H52:I52" si="23">H53</f>
        <v>904</v>
      </c>
      <c r="I52" s="47">
        <f t="shared" si="23"/>
        <v>904</v>
      </c>
    </row>
    <row r="53" spans="1:9" ht="63" x14ac:dyDescent="0.25">
      <c r="A53" s="128"/>
      <c r="B53" s="38" t="s">
        <v>208</v>
      </c>
      <c r="C53" s="54" t="s">
        <v>174</v>
      </c>
      <c r="D53" s="54" t="s">
        <v>156</v>
      </c>
      <c r="E53" s="54" t="s">
        <v>377</v>
      </c>
      <c r="F53" s="47">
        <v>240</v>
      </c>
      <c r="G53" s="47">
        <f>G54</f>
        <v>962</v>
      </c>
      <c r="H53" s="47">
        <f>H54</f>
        <v>904</v>
      </c>
      <c r="I53" s="47">
        <f>I54</f>
        <v>904</v>
      </c>
    </row>
    <row r="54" spans="1:9" ht="63" x14ac:dyDescent="0.25">
      <c r="A54" s="128"/>
      <c r="B54" s="38" t="s">
        <v>202</v>
      </c>
      <c r="C54" s="54" t="s">
        <v>174</v>
      </c>
      <c r="D54" s="54" t="s">
        <v>156</v>
      </c>
      <c r="E54" s="54" t="s">
        <v>377</v>
      </c>
      <c r="F54" s="47">
        <v>244</v>
      </c>
      <c r="G54" s="47">
        <v>962</v>
      </c>
      <c r="H54" s="47">
        <v>904</v>
      </c>
      <c r="I54" s="47">
        <v>904</v>
      </c>
    </row>
    <row r="55" spans="1:9" ht="47.25" x14ac:dyDescent="0.25">
      <c r="A55" s="128"/>
      <c r="B55" s="38" t="s">
        <v>227</v>
      </c>
      <c r="C55" s="54" t="s">
        <v>174</v>
      </c>
      <c r="D55" s="54" t="s">
        <v>156</v>
      </c>
      <c r="E55" s="54" t="s">
        <v>378</v>
      </c>
      <c r="F55" s="47"/>
      <c r="G55" s="47">
        <f>G56</f>
        <v>500</v>
      </c>
      <c r="H55" s="47">
        <f t="shared" ref="H55:I56" si="24">H56</f>
        <v>456</v>
      </c>
      <c r="I55" s="47">
        <f t="shared" si="24"/>
        <v>455</v>
      </c>
    </row>
    <row r="56" spans="1:9" ht="63" x14ac:dyDescent="0.25">
      <c r="A56" s="128"/>
      <c r="B56" s="38" t="s">
        <v>208</v>
      </c>
      <c r="C56" s="54" t="s">
        <v>174</v>
      </c>
      <c r="D56" s="54" t="s">
        <v>156</v>
      </c>
      <c r="E56" s="54" t="s">
        <v>378</v>
      </c>
      <c r="F56" s="47">
        <v>240</v>
      </c>
      <c r="G56" s="47">
        <f>G57</f>
        <v>500</v>
      </c>
      <c r="H56" s="47">
        <f t="shared" si="24"/>
        <v>456</v>
      </c>
      <c r="I56" s="47">
        <f t="shared" si="24"/>
        <v>455</v>
      </c>
    </row>
    <row r="57" spans="1:9" ht="63" x14ac:dyDescent="0.25">
      <c r="A57" s="128"/>
      <c r="B57" s="38" t="s">
        <v>202</v>
      </c>
      <c r="C57" s="54" t="s">
        <v>174</v>
      </c>
      <c r="D57" s="54" t="s">
        <v>156</v>
      </c>
      <c r="E57" s="54" t="s">
        <v>378</v>
      </c>
      <c r="F57" s="47">
        <v>244</v>
      </c>
      <c r="G57" s="47">
        <v>500</v>
      </c>
      <c r="H57" s="47">
        <v>456</v>
      </c>
      <c r="I57" s="47">
        <v>455</v>
      </c>
    </row>
    <row r="58" spans="1:9" ht="63" x14ac:dyDescent="0.25">
      <c r="A58" s="128"/>
      <c r="B58" s="47" t="s">
        <v>228</v>
      </c>
      <c r="C58" s="54" t="s">
        <v>174</v>
      </c>
      <c r="D58" s="54" t="s">
        <v>156</v>
      </c>
      <c r="E58" s="54" t="s">
        <v>379</v>
      </c>
      <c r="F58" s="47"/>
      <c r="G58" s="47">
        <f>G59</f>
        <v>2684</v>
      </c>
      <c r="H58" s="47">
        <f t="shared" ref="H58:I59" si="25">H59</f>
        <v>10984</v>
      </c>
      <c r="I58" s="47">
        <f t="shared" si="25"/>
        <v>8408</v>
      </c>
    </row>
    <row r="59" spans="1:9" ht="63" x14ac:dyDescent="0.25">
      <c r="A59" s="128"/>
      <c r="B59" s="47" t="s">
        <v>208</v>
      </c>
      <c r="C59" s="54" t="s">
        <v>174</v>
      </c>
      <c r="D59" s="54" t="s">
        <v>156</v>
      </c>
      <c r="E59" s="54" t="s">
        <v>379</v>
      </c>
      <c r="F59" s="47">
        <v>240</v>
      </c>
      <c r="G59" s="47">
        <f>G60</f>
        <v>2684</v>
      </c>
      <c r="H59" s="47">
        <f t="shared" si="25"/>
        <v>10984</v>
      </c>
      <c r="I59" s="47">
        <f t="shared" si="25"/>
        <v>8408</v>
      </c>
    </row>
    <row r="60" spans="1:9" ht="63" x14ac:dyDescent="0.25">
      <c r="A60" s="128"/>
      <c r="B60" s="47" t="s">
        <v>202</v>
      </c>
      <c r="C60" s="54" t="s">
        <v>174</v>
      </c>
      <c r="D60" s="54" t="s">
        <v>156</v>
      </c>
      <c r="E60" s="54" t="s">
        <v>379</v>
      </c>
      <c r="F60" s="47">
        <v>244</v>
      </c>
      <c r="G60" s="47">
        <v>2684</v>
      </c>
      <c r="H60" s="47">
        <v>10984</v>
      </c>
      <c r="I60" s="47">
        <v>8408</v>
      </c>
    </row>
    <row r="61" spans="1:9" s="125" customFormat="1" ht="78.75" x14ac:dyDescent="0.25">
      <c r="A61" s="128">
        <v>6</v>
      </c>
      <c r="B61" s="51" t="s">
        <v>387</v>
      </c>
      <c r="C61" s="58"/>
      <c r="D61" s="58"/>
      <c r="E61" s="58"/>
      <c r="F61" s="51"/>
      <c r="G61" s="51">
        <f>G62</f>
        <v>2444</v>
      </c>
      <c r="H61" s="51">
        <f t="shared" ref="H61:I61" si="26">H62</f>
        <v>2992</v>
      </c>
      <c r="I61" s="51">
        <f t="shared" si="26"/>
        <v>2823</v>
      </c>
    </row>
    <row r="62" spans="1:9" ht="63" x14ac:dyDescent="0.25">
      <c r="A62" s="128"/>
      <c r="B62" s="51" t="s">
        <v>216</v>
      </c>
      <c r="C62" s="58" t="s">
        <v>156</v>
      </c>
      <c r="D62" s="58" t="s">
        <v>255</v>
      </c>
      <c r="E62" s="58"/>
      <c r="F62" s="51"/>
      <c r="G62" s="51">
        <f>G63+G68+G73</f>
        <v>2444</v>
      </c>
      <c r="H62" s="51">
        <f t="shared" ref="H62:I62" si="27">H63+H68+H73</f>
        <v>2992</v>
      </c>
      <c r="I62" s="51">
        <f t="shared" si="27"/>
        <v>2823</v>
      </c>
    </row>
    <row r="63" spans="1:9" ht="128.25" customHeight="1" x14ac:dyDescent="0.25">
      <c r="A63" s="128"/>
      <c r="B63" s="108" t="s">
        <v>164</v>
      </c>
      <c r="C63" s="53" t="s">
        <v>156</v>
      </c>
      <c r="D63" s="53" t="s">
        <v>165</v>
      </c>
      <c r="E63" s="53"/>
      <c r="F63" s="108"/>
      <c r="G63" s="108">
        <f>G64</f>
        <v>32</v>
      </c>
      <c r="H63" s="108">
        <f t="shared" ref="H63:I66" si="28">H64</f>
        <v>857</v>
      </c>
      <c r="I63" s="108">
        <f t="shared" si="28"/>
        <v>689</v>
      </c>
    </row>
    <row r="64" spans="1:9" ht="110.25" x14ac:dyDescent="0.25">
      <c r="A64" s="128"/>
      <c r="B64" s="52" t="s">
        <v>217</v>
      </c>
      <c r="C64" s="54" t="s">
        <v>156</v>
      </c>
      <c r="D64" s="54" t="s">
        <v>165</v>
      </c>
      <c r="E64" s="54">
        <v>2180000</v>
      </c>
      <c r="F64" s="47"/>
      <c r="G64" s="47">
        <f>G65</f>
        <v>32</v>
      </c>
      <c r="H64" s="47">
        <f t="shared" si="28"/>
        <v>857</v>
      </c>
      <c r="I64" s="47">
        <f t="shared" si="28"/>
        <v>689</v>
      </c>
    </row>
    <row r="65" spans="1:9" ht="141.75" x14ac:dyDescent="0.25">
      <c r="A65" s="128"/>
      <c r="B65" s="47" t="s">
        <v>218</v>
      </c>
      <c r="C65" s="54" t="s">
        <v>156</v>
      </c>
      <c r="D65" s="54" t="s">
        <v>165</v>
      </c>
      <c r="E65" s="54" t="s">
        <v>388</v>
      </c>
      <c r="F65" s="47"/>
      <c r="G65" s="47">
        <f>G66</f>
        <v>32</v>
      </c>
      <c r="H65" s="47">
        <f t="shared" si="28"/>
        <v>857</v>
      </c>
      <c r="I65" s="47">
        <f t="shared" si="28"/>
        <v>689</v>
      </c>
    </row>
    <row r="66" spans="1:9" ht="63" x14ac:dyDescent="0.25">
      <c r="A66" s="128"/>
      <c r="B66" s="47" t="s">
        <v>208</v>
      </c>
      <c r="C66" s="54" t="s">
        <v>156</v>
      </c>
      <c r="D66" s="54" t="s">
        <v>165</v>
      </c>
      <c r="E66" s="54" t="s">
        <v>388</v>
      </c>
      <c r="F66" s="47">
        <v>240</v>
      </c>
      <c r="G66" s="47">
        <f>G67</f>
        <v>32</v>
      </c>
      <c r="H66" s="47">
        <f t="shared" si="28"/>
        <v>857</v>
      </c>
      <c r="I66" s="47">
        <f t="shared" si="28"/>
        <v>689</v>
      </c>
    </row>
    <row r="67" spans="1:9" ht="63" x14ac:dyDescent="0.25">
      <c r="A67" s="128"/>
      <c r="B67" s="47" t="s">
        <v>202</v>
      </c>
      <c r="C67" s="54" t="s">
        <v>156</v>
      </c>
      <c r="D67" s="54" t="s">
        <v>165</v>
      </c>
      <c r="E67" s="54" t="s">
        <v>388</v>
      </c>
      <c r="F67" s="47">
        <v>244</v>
      </c>
      <c r="G67" s="47">
        <v>32</v>
      </c>
      <c r="H67" s="47">
        <v>857</v>
      </c>
      <c r="I67" s="126">
        <v>689</v>
      </c>
    </row>
    <row r="68" spans="1:9" ht="47.25" x14ac:dyDescent="0.25">
      <c r="A68" s="128"/>
      <c r="B68" s="108" t="s">
        <v>194</v>
      </c>
      <c r="C68" s="53" t="s">
        <v>156</v>
      </c>
      <c r="D68" s="108">
        <v>10</v>
      </c>
      <c r="E68" s="108"/>
      <c r="F68" s="108"/>
      <c r="G68" s="108">
        <f>G69</f>
        <v>2081</v>
      </c>
      <c r="H68" s="108">
        <f t="shared" ref="H68:I71" si="29">H69</f>
        <v>1804</v>
      </c>
      <c r="I68" s="108">
        <f t="shared" si="29"/>
        <v>1803</v>
      </c>
    </row>
    <row r="69" spans="1:9" ht="31.5" x14ac:dyDescent="0.25">
      <c r="A69" s="128"/>
      <c r="B69" s="47" t="s">
        <v>264</v>
      </c>
      <c r="C69" s="54" t="s">
        <v>156</v>
      </c>
      <c r="D69" s="47">
        <v>10</v>
      </c>
      <c r="E69" s="129">
        <v>2020000</v>
      </c>
      <c r="F69" s="47"/>
      <c r="G69" s="47">
        <f>G70</f>
        <v>2081</v>
      </c>
      <c r="H69" s="47">
        <f t="shared" si="29"/>
        <v>1804</v>
      </c>
      <c r="I69" s="47">
        <f t="shared" si="29"/>
        <v>1803</v>
      </c>
    </row>
    <row r="70" spans="1:9" ht="106.5" customHeight="1" x14ac:dyDescent="0.25">
      <c r="A70" s="128"/>
      <c r="B70" s="47" t="s">
        <v>265</v>
      </c>
      <c r="C70" s="54" t="s">
        <v>156</v>
      </c>
      <c r="D70" s="47">
        <v>10</v>
      </c>
      <c r="E70" s="129">
        <v>2026706</v>
      </c>
      <c r="F70" s="47"/>
      <c r="G70" s="47">
        <f>G71</f>
        <v>2081</v>
      </c>
      <c r="H70" s="47">
        <f t="shared" si="29"/>
        <v>1804</v>
      </c>
      <c r="I70" s="47">
        <f t="shared" si="29"/>
        <v>1803</v>
      </c>
    </row>
    <row r="71" spans="1:9" ht="63" x14ac:dyDescent="0.25">
      <c r="A71" s="128"/>
      <c r="B71" s="47" t="s">
        <v>208</v>
      </c>
      <c r="C71" s="54" t="s">
        <v>156</v>
      </c>
      <c r="D71" s="47">
        <v>10</v>
      </c>
      <c r="E71" s="129">
        <v>2026706</v>
      </c>
      <c r="F71" s="47">
        <v>240</v>
      </c>
      <c r="G71" s="47">
        <f>G72</f>
        <v>2081</v>
      </c>
      <c r="H71" s="47">
        <f t="shared" si="29"/>
        <v>1804</v>
      </c>
      <c r="I71" s="47">
        <f t="shared" si="29"/>
        <v>1803</v>
      </c>
    </row>
    <row r="72" spans="1:9" ht="63" x14ac:dyDescent="0.25">
      <c r="A72" s="128"/>
      <c r="B72" s="47" t="s">
        <v>202</v>
      </c>
      <c r="C72" s="54" t="s">
        <v>156</v>
      </c>
      <c r="D72" s="47">
        <v>10</v>
      </c>
      <c r="E72" s="129">
        <v>2026706</v>
      </c>
      <c r="F72" s="47">
        <v>244</v>
      </c>
      <c r="G72" s="47">
        <v>2081</v>
      </c>
      <c r="H72" s="47">
        <v>1804</v>
      </c>
      <c r="I72" s="126">
        <v>1803</v>
      </c>
    </row>
    <row r="73" spans="1:9" ht="94.5" customHeight="1" x14ac:dyDescent="0.25">
      <c r="A73" s="128"/>
      <c r="B73" s="149" t="s">
        <v>166</v>
      </c>
      <c r="C73" s="150" t="s">
        <v>156</v>
      </c>
      <c r="D73" s="150">
        <v>14</v>
      </c>
      <c r="E73" s="150"/>
      <c r="F73" s="149"/>
      <c r="G73" s="149">
        <f>G75</f>
        <v>331</v>
      </c>
      <c r="H73" s="149">
        <f>H75</f>
        <v>331</v>
      </c>
      <c r="I73" s="149">
        <f>I75</f>
        <v>331</v>
      </c>
    </row>
    <row r="74" spans="1:9" ht="15" hidden="1" customHeight="1" x14ac:dyDescent="0.25">
      <c r="A74" s="128"/>
      <c r="B74" s="149"/>
      <c r="C74" s="150"/>
      <c r="D74" s="150"/>
      <c r="E74" s="150"/>
      <c r="F74" s="149"/>
      <c r="G74" s="149"/>
      <c r="H74" s="149"/>
      <c r="I74" s="149"/>
    </row>
    <row r="75" spans="1:9" ht="110.25" x14ac:dyDescent="0.25">
      <c r="A75" s="128"/>
      <c r="B75" s="56" t="s">
        <v>219</v>
      </c>
      <c r="C75" s="54" t="s">
        <v>156</v>
      </c>
      <c r="D75" s="54">
        <v>14</v>
      </c>
      <c r="E75" s="54" t="s">
        <v>343</v>
      </c>
      <c r="F75" s="47"/>
      <c r="G75" s="47">
        <f>G76</f>
        <v>331</v>
      </c>
      <c r="H75" s="47">
        <f t="shared" ref="H75:I75" si="30">H76</f>
        <v>331</v>
      </c>
      <c r="I75" s="47">
        <f t="shared" si="30"/>
        <v>331</v>
      </c>
    </row>
    <row r="76" spans="1:9" ht="63" x14ac:dyDescent="0.25">
      <c r="A76" s="128"/>
      <c r="B76" s="47" t="s">
        <v>208</v>
      </c>
      <c r="C76" s="54" t="s">
        <v>156</v>
      </c>
      <c r="D76" s="54">
        <v>14</v>
      </c>
      <c r="E76" s="54" t="s">
        <v>389</v>
      </c>
      <c r="F76" s="47">
        <v>240</v>
      </c>
      <c r="G76" s="47">
        <f>G77+G78</f>
        <v>331</v>
      </c>
      <c r="H76" s="47">
        <f t="shared" ref="H76:I76" si="31">H77+H78</f>
        <v>331</v>
      </c>
      <c r="I76" s="47">
        <f t="shared" si="31"/>
        <v>331</v>
      </c>
    </row>
    <row r="77" spans="1:9" ht="78.75" x14ac:dyDescent="0.25">
      <c r="A77" s="128"/>
      <c r="B77" s="47" t="s">
        <v>209</v>
      </c>
      <c r="C77" s="54" t="s">
        <v>156</v>
      </c>
      <c r="D77" s="54">
        <v>14</v>
      </c>
      <c r="E77" s="54" t="s">
        <v>389</v>
      </c>
      <c r="F77" s="47">
        <v>242</v>
      </c>
      <c r="G77" s="47">
        <v>10</v>
      </c>
      <c r="H77" s="47">
        <v>7</v>
      </c>
      <c r="I77" s="126">
        <v>7</v>
      </c>
    </row>
    <row r="78" spans="1:9" ht="63" x14ac:dyDescent="0.25">
      <c r="A78" s="128"/>
      <c r="B78" s="47" t="s">
        <v>202</v>
      </c>
      <c r="C78" s="54" t="s">
        <v>156</v>
      </c>
      <c r="D78" s="54">
        <v>14</v>
      </c>
      <c r="E78" s="54" t="s">
        <v>389</v>
      </c>
      <c r="F78" s="47">
        <v>244</v>
      </c>
      <c r="G78" s="47">
        <v>321</v>
      </c>
      <c r="H78" s="47">
        <v>324</v>
      </c>
      <c r="I78" s="126">
        <v>324</v>
      </c>
    </row>
    <row r="79" spans="1:9" ht="126" x14ac:dyDescent="0.25">
      <c r="A79" s="128">
        <v>8</v>
      </c>
      <c r="B79" s="39" t="s">
        <v>390</v>
      </c>
      <c r="C79" s="126"/>
      <c r="D79" s="126"/>
      <c r="E79" s="126"/>
      <c r="F79" s="126"/>
      <c r="G79" s="128">
        <f>G80</f>
        <v>3276</v>
      </c>
      <c r="H79" s="128">
        <f t="shared" ref="H79:I80" si="32">H80</f>
        <v>4294</v>
      </c>
      <c r="I79" s="128">
        <f t="shared" si="32"/>
        <v>4294</v>
      </c>
    </row>
    <row r="80" spans="1:9" ht="47.25" x14ac:dyDescent="0.25">
      <c r="A80" s="128"/>
      <c r="B80" s="51" t="s">
        <v>221</v>
      </c>
      <c r="C80" s="58" t="s">
        <v>174</v>
      </c>
      <c r="D80" s="58" t="s">
        <v>255</v>
      </c>
      <c r="E80" s="58"/>
      <c r="F80" s="51"/>
      <c r="G80" s="51">
        <f>G81</f>
        <v>3276</v>
      </c>
      <c r="H80" s="51">
        <f t="shared" si="32"/>
        <v>4294</v>
      </c>
      <c r="I80" s="51">
        <f t="shared" si="32"/>
        <v>4294</v>
      </c>
    </row>
    <row r="81" spans="1:9" ht="31.5" x14ac:dyDescent="0.25">
      <c r="A81" s="128"/>
      <c r="B81" s="108" t="s">
        <v>176</v>
      </c>
      <c r="C81" s="53" t="s">
        <v>174</v>
      </c>
      <c r="D81" s="53" t="s">
        <v>154</v>
      </c>
      <c r="E81" s="53"/>
      <c r="F81" s="108"/>
      <c r="G81" s="108">
        <f>G82+G85</f>
        <v>3276</v>
      </c>
      <c r="H81" s="108">
        <f t="shared" ref="H81:I81" si="33">H82+H85</f>
        <v>4294</v>
      </c>
      <c r="I81" s="108">
        <f t="shared" si="33"/>
        <v>4294</v>
      </c>
    </row>
    <row r="82" spans="1:9" ht="47.25" x14ac:dyDescent="0.25">
      <c r="A82" s="128"/>
      <c r="B82" s="47" t="s">
        <v>223</v>
      </c>
      <c r="C82" s="54" t="s">
        <v>174</v>
      </c>
      <c r="D82" s="54" t="s">
        <v>154</v>
      </c>
      <c r="E82" s="54">
        <v>3610000</v>
      </c>
      <c r="F82" s="47"/>
      <c r="G82" s="47">
        <f>G83</f>
        <v>0</v>
      </c>
      <c r="H82" s="47">
        <f t="shared" ref="H82:I83" si="34">H83</f>
        <v>2512</v>
      </c>
      <c r="I82" s="47">
        <f t="shared" si="34"/>
        <v>2512</v>
      </c>
    </row>
    <row r="83" spans="1:9" ht="63" x14ac:dyDescent="0.25">
      <c r="A83" s="128"/>
      <c r="B83" s="47" t="s">
        <v>224</v>
      </c>
      <c r="C83" s="54" t="s">
        <v>174</v>
      </c>
      <c r="D83" s="54" t="s">
        <v>154</v>
      </c>
      <c r="E83" s="54">
        <v>3610500</v>
      </c>
      <c r="F83" s="47"/>
      <c r="G83" s="47">
        <f>G84</f>
        <v>0</v>
      </c>
      <c r="H83" s="47">
        <f t="shared" si="34"/>
        <v>2512</v>
      </c>
      <c r="I83" s="47">
        <f t="shared" si="34"/>
        <v>2512</v>
      </c>
    </row>
    <row r="84" spans="1:9" ht="66.75" customHeight="1" x14ac:dyDescent="0.25">
      <c r="A84" s="128"/>
      <c r="B84" s="47" t="s">
        <v>202</v>
      </c>
      <c r="C84" s="54" t="s">
        <v>174</v>
      </c>
      <c r="D84" s="54" t="s">
        <v>154</v>
      </c>
      <c r="E84" s="54" t="s">
        <v>350</v>
      </c>
      <c r="F84" s="47">
        <v>244</v>
      </c>
      <c r="G84" s="47"/>
      <c r="H84" s="47">
        <v>2512</v>
      </c>
      <c r="I84" s="126">
        <v>2512</v>
      </c>
    </row>
    <row r="85" spans="1:9" ht="108.75" customHeight="1" x14ac:dyDescent="0.25">
      <c r="A85" s="126"/>
      <c r="B85" s="38" t="s">
        <v>248</v>
      </c>
      <c r="C85" s="54" t="s">
        <v>174</v>
      </c>
      <c r="D85" s="54" t="s">
        <v>154</v>
      </c>
      <c r="E85" s="129">
        <v>5210300</v>
      </c>
      <c r="F85" s="51"/>
      <c r="G85" s="47">
        <f>G86</f>
        <v>3276</v>
      </c>
      <c r="H85" s="47">
        <f t="shared" ref="H85:I85" si="35">H86</f>
        <v>1782</v>
      </c>
      <c r="I85" s="47">
        <f t="shared" si="35"/>
        <v>1782</v>
      </c>
    </row>
    <row r="86" spans="1:9" ht="34.5" customHeight="1" x14ac:dyDescent="0.25">
      <c r="A86" s="126"/>
      <c r="B86" s="38" t="s">
        <v>54</v>
      </c>
      <c r="C86" s="54" t="s">
        <v>174</v>
      </c>
      <c r="D86" s="54" t="s">
        <v>154</v>
      </c>
      <c r="E86" s="129">
        <v>5210308</v>
      </c>
      <c r="F86" s="47">
        <v>540</v>
      </c>
      <c r="G86" s="47">
        <v>3276</v>
      </c>
      <c r="H86" s="47">
        <v>1782</v>
      </c>
      <c r="I86" s="126">
        <v>1782</v>
      </c>
    </row>
    <row r="87" spans="1:9" ht="17.25" customHeight="1" x14ac:dyDescent="0.25"/>
    <row r="89" spans="1:9" ht="19.5" customHeight="1" x14ac:dyDescent="0.25"/>
    <row r="90" spans="1:9" ht="63.75" customHeight="1" x14ac:dyDescent="0.25"/>
    <row r="91" spans="1:9" ht="62.25" customHeight="1" x14ac:dyDescent="0.25"/>
    <row r="93" spans="1:9" ht="54" customHeight="1" x14ac:dyDescent="0.25"/>
    <row r="96" spans="1:9" ht="63.75" customHeight="1" x14ac:dyDescent="0.25"/>
    <row r="97" ht="60" customHeight="1" x14ac:dyDescent="0.25"/>
    <row r="98" ht="62.25" customHeight="1" x14ac:dyDescent="0.25"/>
    <row r="99" ht="66.75" customHeight="1" x14ac:dyDescent="0.25"/>
  </sheetData>
  <mergeCells count="19">
    <mergeCell ref="G2:I2"/>
    <mergeCell ref="B5:I5"/>
    <mergeCell ref="B7:B8"/>
    <mergeCell ref="C7:C8"/>
    <mergeCell ref="D7:D8"/>
    <mergeCell ref="E7:E8"/>
    <mergeCell ref="F7:F8"/>
    <mergeCell ref="G7:G8"/>
    <mergeCell ref="H7:H8"/>
    <mergeCell ref="A7:A8"/>
    <mergeCell ref="I7:I8"/>
    <mergeCell ref="B73:B74"/>
    <mergeCell ref="C73:C74"/>
    <mergeCell ref="D73:D74"/>
    <mergeCell ref="E73:E74"/>
    <mergeCell ref="F73:F74"/>
    <mergeCell ref="G73:G74"/>
    <mergeCell ref="H73:H74"/>
    <mergeCell ref="I73:I74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opLeftCell="A136" workbookViewId="0">
      <selection activeCell="E142" sqref="E142:E146"/>
    </sheetView>
  </sheetViews>
  <sheetFormatPr defaultRowHeight="15.75" x14ac:dyDescent="0.25"/>
  <cols>
    <col min="1" max="1" width="23.140625" style="36" customWidth="1"/>
    <col min="2" max="2" width="6.140625" style="37" customWidth="1"/>
    <col min="3" max="3" width="5" style="36" customWidth="1"/>
    <col min="4" max="4" width="5.140625" style="36" customWidth="1"/>
    <col min="5" max="5" width="10" style="36" customWidth="1"/>
    <col min="6" max="6" width="5.85546875" style="36" customWidth="1"/>
    <col min="7" max="7" width="10.5703125" style="36" customWidth="1"/>
    <col min="8" max="8" width="13.42578125" style="36" customWidth="1"/>
    <col min="9" max="9" width="12" style="36" customWidth="1"/>
    <col min="10" max="16384" width="9.140625" style="36"/>
  </cols>
  <sheetData>
    <row r="1" spans="1:9" x14ac:dyDescent="0.25">
      <c r="G1" s="102"/>
      <c r="H1" s="36" t="s">
        <v>263</v>
      </c>
    </row>
    <row r="2" spans="1:9" x14ac:dyDescent="0.25">
      <c r="G2" s="151" t="s">
        <v>60</v>
      </c>
      <c r="H2" s="151"/>
      <c r="I2" s="151"/>
    </row>
    <row r="3" spans="1:9" x14ac:dyDescent="0.25">
      <c r="G3" s="102"/>
      <c r="H3" s="36" t="s">
        <v>61</v>
      </c>
    </row>
    <row r="4" spans="1:9" ht="30" customHeight="1" x14ac:dyDescent="0.25">
      <c r="A4" s="152" t="s">
        <v>341</v>
      </c>
      <c r="B4" s="153"/>
      <c r="C4" s="153"/>
      <c r="D4" s="153"/>
      <c r="E4" s="153"/>
      <c r="F4" s="153"/>
      <c r="G4" s="153"/>
      <c r="H4" s="154"/>
      <c r="I4" s="154"/>
    </row>
    <row r="5" spans="1:9" ht="30" customHeight="1" x14ac:dyDescent="0.25">
      <c r="A5" s="105"/>
      <c r="B5" s="106"/>
      <c r="C5" s="106"/>
      <c r="D5" s="106"/>
      <c r="E5" s="106"/>
      <c r="F5" s="106"/>
      <c r="G5" s="106"/>
      <c r="H5" s="107"/>
      <c r="I5" s="107" t="s">
        <v>369</v>
      </c>
    </row>
    <row r="6" spans="1:9" ht="42.75" customHeight="1" x14ac:dyDescent="0.25">
      <c r="A6" s="147" t="s">
        <v>195</v>
      </c>
      <c r="B6" s="159" t="s">
        <v>253</v>
      </c>
      <c r="C6" s="147" t="s">
        <v>196</v>
      </c>
      <c r="D6" s="147" t="s">
        <v>197</v>
      </c>
      <c r="E6" s="147" t="s">
        <v>198</v>
      </c>
      <c r="F6" s="147" t="s">
        <v>199</v>
      </c>
      <c r="G6" s="155" t="s">
        <v>251</v>
      </c>
      <c r="H6" s="147" t="s">
        <v>252</v>
      </c>
      <c r="I6" s="147" t="s">
        <v>342</v>
      </c>
    </row>
    <row r="7" spans="1:9" x14ac:dyDescent="0.25">
      <c r="A7" s="147"/>
      <c r="B7" s="159"/>
      <c r="C7" s="147"/>
      <c r="D7" s="147"/>
      <c r="E7" s="147"/>
      <c r="F7" s="147"/>
      <c r="G7" s="155"/>
      <c r="H7" s="147"/>
      <c r="I7" s="147"/>
    </row>
    <row r="8" spans="1:9" ht="63" x14ac:dyDescent="0.25">
      <c r="A8" s="39" t="s">
        <v>250</v>
      </c>
      <c r="B8" s="111" t="s">
        <v>254</v>
      </c>
      <c r="C8" s="40"/>
      <c r="D8" s="40"/>
      <c r="E8" s="40"/>
      <c r="F8" s="40"/>
      <c r="G8" s="40">
        <f>G9+G42+G50+G67+G74+G99+G109+G126+G139</f>
        <v>59429.7</v>
      </c>
      <c r="H8" s="40">
        <f>H9+H42+H50+H67+H74+H99+H109+H126+H139</f>
        <v>98938</v>
      </c>
      <c r="I8" s="40">
        <f>I9+I42+I50+I67+I74+I99+I109+I126+I139</f>
        <v>94154</v>
      </c>
    </row>
    <row r="9" spans="1:9" ht="31.5" x14ac:dyDescent="0.25">
      <c r="A9" s="39" t="s">
        <v>200</v>
      </c>
      <c r="B9" s="41" t="s">
        <v>254</v>
      </c>
      <c r="C9" s="42" t="s">
        <v>153</v>
      </c>
      <c r="D9" s="42" t="s">
        <v>255</v>
      </c>
      <c r="E9" s="42"/>
      <c r="F9" s="40"/>
      <c r="G9" s="40">
        <f>G10+G13+G31+G27</f>
        <v>11167</v>
      </c>
      <c r="H9" s="40">
        <f t="shared" ref="H9:I9" si="0">H10+H13+H31+H27</f>
        <v>16709</v>
      </c>
      <c r="I9" s="40">
        <f t="shared" si="0"/>
        <v>16556</v>
      </c>
    </row>
    <row r="10" spans="1:9" ht="157.5" x14ac:dyDescent="0.25">
      <c r="A10" s="39" t="s">
        <v>155</v>
      </c>
      <c r="B10" s="41" t="s">
        <v>254</v>
      </c>
      <c r="C10" s="43" t="s">
        <v>153</v>
      </c>
      <c r="D10" s="43" t="s">
        <v>156</v>
      </c>
      <c r="E10" s="43"/>
      <c r="F10" s="44"/>
      <c r="G10" s="44"/>
      <c r="H10" s="44">
        <v>489</v>
      </c>
      <c r="I10" s="45">
        <v>489</v>
      </c>
    </row>
    <row r="11" spans="1:9" x14ac:dyDescent="0.25">
      <c r="A11" s="38" t="s">
        <v>201</v>
      </c>
      <c r="B11" s="111" t="s">
        <v>254</v>
      </c>
      <c r="C11" s="112" t="s">
        <v>153</v>
      </c>
      <c r="D11" s="112" t="s">
        <v>156</v>
      </c>
      <c r="E11" s="112" t="s">
        <v>256</v>
      </c>
      <c r="F11" s="104"/>
      <c r="G11" s="104"/>
      <c r="H11" s="104">
        <v>489</v>
      </c>
      <c r="I11" s="103">
        <v>488</v>
      </c>
    </row>
    <row r="12" spans="1:9" ht="63" x14ac:dyDescent="0.25">
      <c r="A12" s="38" t="s">
        <v>202</v>
      </c>
      <c r="B12" s="111" t="s">
        <v>254</v>
      </c>
      <c r="C12" s="112" t="s">
        <v>153</v>
      </c>
      <c r="D12" s="112" t="s">
        <v>156</v>
      </c>
      <c r="E12" s="112" t="s">
        <v>256</v>
      </c>
      <c r="F12" s="104">
        <v>244</v>
      </c>
      <c r="G12" s="104"/>
      <c r="H12" s="104">
        <v>489</v>
      </c>
      <c r="I12" s="103">
        <v>489</v>
      </c>
    </row>
    <row r="13" spans="1:9" ht="159" customHeight="1" x14ac:dyDescent="0.25">
      <c r="A13" s="46" t="s">
        <v>203</v>
      </c>
      <c r="B13" s="111" t="s">
        <v>254</v>
      </c>
      <c r="C13" s="113" t="s">
        <v>153</v>
      </c>
      <c r="D13" s="113" t="s">
        <v>158</v>
      </c>
      <c r="E13" s="113"/>
      <c r="F13" s="110"/>
      <c r="G13" s="110">
        <f>G14</f>
        <v>10203</v>
      </c>
      <c r="H13" s="110">
        <f>H14</f>
        <v>13201</v>
      </c>
      <c r="I13" s="110">
        <f>I14</f>
        <v>13179</v>
      </c>
    </row>
    <row r="14" spans="1:9" ht="128.25" customHeight="1" x14ac:dyDescent="0.25">
      <c r="A14" s="47" t="s">
        <v>204</v>
      </c>
      <c r="B14" s="111" t="s">
        <v>254</v>
      </c>
      <c r="C14" s="112" t="s">
        <v>153</v>
      </c>
      <c r="D14" s="112" t="s">
        <v>158</v>
      </c>
      <c r="E14" s="112" t="s">
        <v>257</v>
      </c>
      <c r="F14" s="104"/>
      <c r="G14" s="104">
        <f>G15+G18</f>
        <v>10203</v>
      </c>
      <c r="H14" s="104">
        <f t="shared" ref="H14:I14" si="1">H15+H18</f>
        <v>13201</v>
      </c>
      <c r="I14" s="104">
        <f t="shared" si="1"/>
        <v>13179</v>
      </c>
    </row>
    <row r="15" spans="1:9" ht="110.25" x14ac:dyDescent="0.25">
      <c r="A15" s="47" t="s">
        <v>205</v>
      </c>
      <c r="B15" s="111" t="s">
        <v>254</v>
      </c>
      <c r="C15" s="112" t="s">
        <v>153</v>
      </c>
      <c r="D15" s="112" t="s">
        <v>158</v>
      </c>
      <c r="E15" s="112" t="s">
        <v>258</v>
      </c>
      <c r="F15" s="104"/>
      <c r="G15" s="104">
        <f>G16</f>
        <v>747</v>
      </c>
      <c r="H15" s="104">
        <f t="shared" ref="H15:I16" si="2">H16</f>
        <v>1258</v>
      </c>
      <c r="I15" s="104">
        <f t="shared" si="2"/>
        <v>1258</v>
      </c>
    </row>
    <row r="16" spans="1:9" ht="63" x14ac:dyDescent="0.25">
      <c r="A16" s="47" t="s">
        <v>206</v>
      </c>
      <c r="B16" s="111" t="s">
        <v>254</v>
      </c>
      <c r="C16" s="112" t="s">
        <v>153</v>
      </c>
      <c r="D16" s="112" t="s">
        <v>158</v>
      </c>
      <c r="E16" s="112" t="s">
        <v>258</v>
      </c>
      <c r="F16" s="104">
        <v>120</v>
      </c>
      <c r="G16" s="104">
        <f>G17</f>
        <v>747</v>
      </c>
      <c r="H16" s="104">
        <f t="shared" si="2"/>
        <v>1258</v>
      </c>
      <c r="I16" s="104">
        <f t="shared" si="2"/>
        <v>1258</v>
      </c>
    </row>
    <row r="17" spans="1:9" ht="31.5" x14ac:dyDescent="0.25">
      <c r="A17" s="47" t="s">
        <v>207</v>
      </c>
      <c r="B17" s="111" t="s">
        <v>254</v>
      </c>
      <c r="C17" s="112" t="s">
        <v>153</v>
      </c>
      <c r="D17" s="112" t="s">
        <v>158</v>
      </c>
      <c r="E17" s="112" t="s">
        <v>258</v>
      </c>
      <c r="F17" s="104">
        <v>121</v>
      </c>
      <c r="G17" s="104">
        <v>747</v>
      </c>
      <c r="H17" s="104">
        <v>1258</v>
      </c>
      <c r="I17" s="103">
        <v>1258</v>
      </c>
    </row>
    <row r="18" spans="1:9" x14ac:dyDescent="0.25">
      <c r="A18" s="38" t="s">
        <v>201</v>
      </c>
      <c r="B18" s="111" t="s">
        <v>254</v>
      </c>
      <c r="C18" s="112" t="s">
        <v>153</v>
      </c>
      <c r="D18" s="112" t="s">
        <v>158</v>
      </c>
      <c r="E18" s="112" t="s">
        <v>256</v>
      </c>
      <c r="F18" s="104"/>
      <c r="G18" s="104">
        <f>G19+G22+G25</f>
        <v>9456</v>
      </c>
      <c r="H18" s="104">
        <f t="shared" ref="H18:I18" si="3">H19+H22+H25</f>
        <v>11943</v>
      </c>
      <c r="I18" s="104">
        <f t="shared" si="3"/>
        <v>11921</v>
      </c>
    </row>
    <row r="19" spans="1:9" ht="66.75" customHeight="1" x14ac:dyDescent="0.25">
      <c r="A19" s="38" t="s">
        <v>206</v>
      </c>
      <c r="B19" s="111" t="s">
        <v>254</v>
      </c>
      <c r="C19" s="112" t="s">
        <v>153</v>
      </c>
      <c r="D19" s="112" t="s">
        <v>158</v>
      </c>
      <c r="E19" s="112" t="s">
        <v>256</v>
      </c>
      <c r="F19" s="104">
        <v>120</v>
      </c>
      <c r="G19" s="104">
        <f>G20+G21</f>
        <v>8918</v>
      </c>
      <c r="H19" s="104">
        <f t="shared" ref="H19:I19" si="4">H20+H21</f>
        <v>11216</v>
      </c>
      <c r="I19" s="104">
        <f t="shared" si="4"/>
        <v>11201</v>
      </c>
    </row>
    <row r="20" spans="1:9" ht="35.25" customHeight="1" x14ac:dyDescent="0.25">
      <c r="A20" s="38" t="s">
        <v>207</v>
      </c>
      <c r="B20" s="111" t="s">
        <v>254</v>
      </c>
      <c r="C20" s="112" t="s">
        <v>153</v>
      </c>
      <c r="D20" s="112" t="s">
        <v>158</v>
      </c>
      <c r="E20" s="112" t="s">
        <v>256</v>
      </c>
      <c r="F20" s="104">
        <v>121</v>
      </c>
      <c r="G20" s="104">
        <v>8918</v>
      </c>
      <c r="H20" s="104">
        <v>11215</v>
      </c>
      <c r="I20" s="103">
        <v>11200</v>
      </c>
    </row>
    <row r="21" spans="1:9" ht="63" x14ac:dyDescent="0.25">
      <c r="A21" s="118" t="s">
        <v>347</v>
      </c>
      <c r="B21" s="111" t="s">
        <v>254</v>
      </c>
      <c r="C21" s="112" t="s">
        <v>153</v>
      </c>
      <c r="D21" s="112" t="s">
        <v>158</v>
      </c>
      <c r="E21" s="112" t="s">
        <v>256</v>
      </c>
      <c r="F21" s="101">
        <v>122</v>
      </c>
      <c r="G21" s="104"/>
      <c r="H21" s="104">
        <v>1</v>
      </c>
      <c r="I21" s="103">
        <v>1</v>
      </c>
    </row>
    <row r="22" spans="1:9" ht="63" x14ac:dyDescent="0.25">
      <c r="A22" s="38" t="s">
        <v>208</v>
      </c>
      <c r="B22" s="111" t="s">
        <v>254</v>
      </c>
      <c r="C22" s="112" t="s">
        <v>153</v>
      </c>
      <c r="D22" s="112" t="s">
        <v>158</v>
      </c>
      <c r="E22" s="112" t="s">
        <v>256</v>
      </c>
      <c r="F22" s="104">
        <v>240</v>
      </c>
      <c r="G22" s="104">
        <f>G23+G24</f>
        <v>533</v>
      </c>
      <c r="H22" s="104">
        <f>H23+H24</f>
        <v>726</v>
      </c>
      <c r="I22" s="104">
        <f>I23+I24</f>
        <v>719</v>
      </c>
    </row>
    <row r="23" spans="1:9" ht="78.75" x14ac:dyDescent="0.25">
      <c r="A23" s="38" t="s">
        <v>209</v>
      </c>
      <c r="B23" s="111" t="s">
        <v>254</v>
      </c>
      <c r="C23" s="112" t="s">
        <v>153</v>
      </c>
      <c r="D23" s="112" t="s">
        <v>158</v>
      </c>
      <c r="E23" s="112" t="s">
        <v>256</v>
      </c>
      <c r="F23" s="104">
        <v>242</v>
      </c>
      <c r="G23" s="104">
        <v>358</v>
      </c>
      <c r="H23" s="104">
        <v>494</v>
      </c>
      <c r="I23" s="103">
        <v>487</v>
      </c>
    </row>
    <row r="24" spans="1:9" ht="63" x14ac:dyDescent="0.25">
      <c r="A24" s="38" t="s">
        <v>202</v>
      </c>
      <c r="B24" s="111" t="s">
        <v>254</v>
      </c>
      <c r="C24" s="112" t="s">
        <v>153</v>
      </c>
      <c r="D24" s="112" t="s">
        <v>158</v>
      </c>
      <c r="E24" s="112" t="s">
        <v>256</v>
      </c>
      <c r="F24" s="104">
        <v>244</v>
      </c>
      <c r="G24" s="104">
        <v>175</v>
      </c>
      <c r="H24" s="104">
        <v>232</v>
      </c>
      <c r="I24" s="103">
        <v>232</v>
      </c>
    </row>
    <row r="25" spans="1:9" ht="31.5" x14ac:dyDescent="0.25">
      <c r="A25" s="38" t="s">
        <v>210</v>
      </c>
      <c r="B25" s="111" t="s">
        <v>254</v>
      </c>
      <c r="C25" s="112" t="s">
        <v>153</v>
      </c>
      <c r="D25" s="112" t="s">
        <v>158</v>
      </c>
      <c r="E25" s="112" t="s">
        <v>256</v>
      </c>
      <c r="F25" s="104">
        <v>800</v>
      </c>
      <c r="G25" s="104">
        <f>G26</f>
        <v>5</v>
      </c>
      <c r="H25" s="104">
        <f t="shared" ref="H25:I25" si="5">H26</f>
        <v>1</v>
      </c>
      <c r="I25" s="104">
        <f t="shared" si="5"/>
        <v>1</v>
      </c>
    </row>
    <row r="26" spans="1:9" ht="47.25" x14ac:dyDescent="0.25">
      <c r="A26" s="38" t="s">
        <v>211</v>
      </c>
      <c r="B26" s="111" t="s">
        <v>254</v>
      </c>
      <c r="C26" s="112" t="s">
        <v>153</v>
      </c>
      <c r="D26" s="112" t="s">
        <v>158</v>
      </c>
      <c r="E26" s="112" t="s">
        <v>256</v>
      </c>
      <c r="F26" s="104">
        <v>852</v>
      </c>
      <c r="G26" s="104">
        <v>5</v>
      </c>
      <c r="H26" s="104">
        <v>1</v>
      </c>
      <c r="I26" s="103">
        <v>1</v>
      </c>
    </row>
    <row r="27" spans="1:9" ht="141.75" x14ac:dyDescent="0.25">
      <c r="A27" s="116" t="s">
        <v>335</v>
      </c>
      <c r="B27" s="41" t="s">
        <v>254</v>
      </c>
      <c r="C27" s="43" t="s">
        <v>153</v>
      </c>
      <c r="D27" s="43" t="s">
        <v>336</v>
      </c>
      <c r="E27" s="44"/>
      <c r="F27" s="44"/>
      <c r="G27" s="44">
        <f>G28</f>
        <v>4</v>
      </c>
      <c r="H27" s="44">
        <f t="shared" ref="H27:I28" si="6">H28</f>
        <v>4</v>
      </c>
      <c r="I27" s="44">
        <f t="shared" si="6"/>
        <v>4</v>
      </c>
    </row>
    <row r="28" spans="1:9" ht="299.25" x14ac:dyDescent="0.25">
      <c r="A28" s="115" t="s">
        <v>248</v>
      </c>
      <c r="B28" s="111" t="s">
        <v>254</v>
      </c>
      <c r="C28" s="112" t="s">
        <v>153</v>
      </c>
      <c r="D28" s="112" t="s">
        <v>336</v>
      </c>
      <c r="E28" s="55">
        <v>5210300</v>
      </c>
      <c r="F28" s="104"/>
      <c r="G28" s="104">
        <f>G29</f>
        <v>4</v>
      </c>
      <c r="H28" s="104">
        <f t="shared" si="6"/>
        <v>4</v>
      </c>
      <c r="I28" s="104">
        <f t="shared" si="6"/>
        <v>4</v>
      </c>
    </row>
    <row r="29" spans="1:9" ht="31.5" x14ac:dyDescent="0.25">
      <c r="A29" s="115" t="s">
        <v>54</v>
      </c>
      <c r="B29" s="111" t="s">
        <v>254</v>
      </c>
      <c r="C29" s="112" t="s">
        <v>153</v>
      </c>
      <c r="D29" s="112" t="s">
        <v>336</v>
      </c>
      <c r="E29" s="55">
        <v>5210300</v>
      </c>
      <c r="F29" s="104">
        <v>540</v>
      </c>
      <c r="G29" s="104">
        <v>4</v>
      </c>
      <c r="H29" s="104">
        <v>4</v>
      </c>
      <c r="I29" s="103">
        <v>4</v>
      </c>
    </row>
    <row r="30" spans="1:9" x14ac:dyDescent="0.25">
      <c r="A30" s="38"/>
      <c r="B30" s="111"/>
      <c r="C30" s="112"/>
      <c r="D30" s="112"/>
      <c r="E30" s="112"/>
      <c r="F30" s="104"/>
      <c r="G30" s="104"/>
      <c r="H30" s="104"/>
      <c r="I30" s="103"/>
    </row>
    <row r="31" spans="1:9" ht="47.25" x14ac:dyDescent="0.25">
      <c r="A31" s="46" t="s">
        <v>161</v>
      </c>
      <c r="B31" s="109" t="s">
        <v>254</v>
      </c>
      <c r="C31" s="113" t="s">
        <v>153</v>
      </c>
      <c r="D31" s="113">
        <v>13</v>
      </c>
      <c r="E31" s="113"/>
      <c r="F31" s="110"/>
      <c r="G31" s="110">
        <f>G32+G36</f>
        <v>960</v>
      </c>
      <c r="H31" s="110">
        <f>H32+H36</f>
        <v>3015</v>
      </c>
      <c r="I31" s="117">
        <f t="shared" ref="I31" si="7">I32+I36</f>
        <v>2884</v>
      </c>
    </row>
    <row r="32" spans="1:9" ht="126" x14ac:dyDescent="0.25">
      <c r="A32" s="38" t="s">
        <v>212</v>
      </c>
      <c r="B32" s="111" t="s">
        <v>254</v>
      </c>
      <c r="C32" s="112" t="s">
        <v>153</v>
      </c>
      <c r="D32" s="112">
        <v>13</v>
      </c>
      <c r="E32" s="112" t="s">
        <v>259</v>
      </c>
      <c r="F32" s="104"/>
      <c r="G32" s="104">
        <f>G33</f>
        <v>20</v>
      </c>
      <c r="H32" s="104">
        <f t="shared" ref="H32:I32" si="8">H33</f>
        <v>336</v>
      </c>
      <c r="I32" s="104">
        <f t="shared" si="8"/>
        <v>300</v>
      </c>
    </row>
    <row r="33" spans="1:9" ht="50.25" customHeight="1" x14ac:dyDescent="0.25">
      <c r="A33" s="47" t="s">
        <v>208</v>
      </c>
      <c r="B33" s="111" t="s">
        <v>254</v>
      </c>
      <c r="C33" s="112" t="s">
        <v>153</v>
      </c>
      <c r="D33" s="112">
        <v>13</v>
      </c>
      <c r="E33" s="112" t="s">
        <v>259</v>
      </c>
      <c r="F33" s="104">
        <v>240</v>
      </c>
      <c r="G33" s="104">
        <f>G34+G35</f>
        <v>20</v>
      </c>
      <c r="H33" s="104">
        <f t="shared" ref="H33:I33" si="9">H34+H35</f>
        <v>336</v>
      </c>
      <c r="I33" s="104">
        <f t="shared" si="9"/>
        <v>300</v>
      </c>
    </row>
    <row r="34" spans="1:9" ht="63" x14ac:dyDescent="0.25">
      <c r="A34" s="47" t="s">
        <v>202</v>
      </c>
      <c r="B34" s="111" t="s">
        <v>254</v>
      </c>
      <c r="C34" s="112" t="s">
        <v>153</v>
      </c>
      <c r="D34" s="112">
        <v>13</v>
      </c>
      <c r="E34" s="112" t="s">
        <v>259</v>
      </c>
      <c r="F34" s="104">
        <v>244</v>
      </c>
      <c r="G34" s="104"/>
      <c r="H34" s="104">
        <v>125</v>
      </c>
      <c r="I34" s="103">
        <v>99</v>
      </c>
    </row>
    <row r="35" spans="1:9" ht="63" x14ac:dyDescent="0.25">
      <c r="A35" s="47" t="s">
        <v>202</v>
      </c>
      <c r="B35" s="111" t="s">
        <v>254</v>
      </c>
      <c r="C35" s="112" t="s">
        <v>153</v>
      </c>
      <c r="D35" s="112">
        <v>13</v>
      </c>
      <c r="E35" s="112" t="s">
        <v>348</v>
      </c>
      <c r="F35" s="104">
        <v>244</v>
      </c>
      <c r="G35" s="104">
        <v>20</v>
      </c>
      <c r="H35" s="104">
        <v>211</v>
      </c>
      <c r="I35" s="103">
        <v>201</v>
      </c>
    </row>
    <row r="36" spans="1:9" ht="47.25" customHeight="1" x14ac:dyDescent="0.25">
      <c r="A36" s="47" t="s">
        <v>213</v>
      </c>
      <c r="B36" s="111" t="s">
        <v>254</v>
      </c>
      <c r="C36" s="112" t="s">
        <v>153</v>
      </c>
      <c r="D36" s="112">
        <v>13</v>
      </c>
      <c r="E36" s="112" t="s">
        <v>260</v>
      </c>
      <c r="F36" s="104"/>
      <c r="G36" s="104">
        <f>G37+G40</f>
        <v>940</v>
      </c>
      <c r="H36" s="104">
        <f t="shared" ref="H36:I36" si="10">H37+H40</f>
        <v>2679</v>
      </c>
      <c r="I36" s="104">
        <f t="shared" si="10"/>
        <v>2584</v>
      </c>
    </row>
    <row r="37" spans="1:9" ht="63" x14ac:dyDescent="0.25">
      <c r="A37" s="38" t="s">
        <v>208</v>
      </c>
      <c r="B37" s="111" t="s">
        <v>254</v>
      </c>
      <c r="C37" s="112" t="s">
        <v>153</v>
      </c>
      <c r="D37" s="112">
        <v>13</v>
      </c>
      <c r="E37" s="112" t="s">
        <v>260</v>
      </c>
      <c r="F37" s="104">
        <v>240</v>
      </c>
      <c r="G37" s="104">
        <f>G38+G39</f>
        <v>940</v>
      </c>
      <c r="H37" s="104">
        <f t="shared" ref="H37:I37" si="11">H38+H39</f>
        <v>2676</v>
      </c>
      <c r="I37" s="104">
        <f t="shared" si="11"/>
        <v>2582</v>
      </c>
    </row>
    <row r="38" spans="1:9" ht="78.75" x14ac:dyDescent="0.25">
      <c r="A38" s="38" t="s">
        <v>209</v>
      </c>
      <c r="B38" s="111" t="s">
        <v>254</v>
      </c>
      <c r="C38" s="112" t="s">
        <v>153</v>
      </c>
      <c r="D38" s="112">
        <v>13</v>
      </c>
      <c r="E38" s="112" t="s">
        <v>260</v>
      </c>
      <c r="F38" s="48">
        <v>242</v>
      </c>
      <c r="G38" s="48">
        <v>90</v>
      </c>
      <c r="H38" s="104">
        <v>588</v>
      </c>
      <c r="I38" s="103">
        <v>588</v>
      </c>
    </row>
    <row r="39" spans="1:9" ht="63" x14ac:dyDescent="0.25">
      <c r="A39" s="38" t="s">
        <v>202</v>
      </c>
      <c r="B39" s="111" t="s">
        <v>254</v>
      </c>
      <c r="C39" s="112" t="s">
        <v>153</v>
      </c>
      <c r="D39" s="112">
        <v>13</v>
      </c>
      <c r="E39" s="112" t="s">
        <v>260</v>
      </c>
      <c r="F39" s="48">
        <v>244</v>
      </c>
      <c r="G39" s="48">
        <v>850</v>
      </c>
      <c r="H39" s="104">
        <v>2088</v>
      </c>
      <c r="I39" s="103">
        <v>1994</v>
      </c>
    </row>
    <row r="40" spans="1:9" ht="31.5" x14ac:dyDescent="0.25">
      <c r="A40" s="47" t="s">
        <v>210</v>
      </c>
      <c r="B40" s="111" t="s">
        <v>254</v>
      </c>
      <c r="C40" s="112" t="s">
        <v>153</v>
      </c>
      <c r="D40" s="112">
        <v>13</v>
      </c>
      <c r="E40" s="112" t="s">
        <v>260</v>
      </c>
      <c r="F40" s="104">
        <v>800</v>
      </c>
      <c r="G40" s="104">
        <f>G41</f>
        <v>0</v>
      </c>
      <c r="H40" s="104">
        <f t="shared" ref="H40:I40" si="12">H41</f>
        <v>3</v>
      </c>
      <c r="I40" s="104">
        <f t="shared" si="12"/>
        <v>2</v>
      </c>
    </row>
    <row r="41" spans="1:9" ht="47.25" x14ac:dyDescent="0.25">
      <c r="A41" s="47" t="s">
        <v>211</v>
      </c>
      <c r="B41" s="111" t="s">
        <v>254</v>
      </c>
      <c r="C41" s="112" t="s">
        <v>153</v>
      </c>
      <c r="D41" s="112">
        <v>13</v>
      </c>
      <c r="E41" s="112" t="s">
        <v>260</v>
      </c>
      <c r="F41" s="104">
        <v>852</v>
      </c>
      <c r="G41" s="104"/>
      <c r="H41" s="104">
        <v>3</v>
      </c>
      <c r="I41" s="103">
        <v>2</v>
      </c>
    </row>
    <row r="42" spans="1:9" ht="31.5" x14ac:dyDescent="0.25">
      <c r="A42" s="49" t="s">
        <v>188</v>
      </c>
      <c r="B42" s="41" t="s">
        <v>254</v>
      </c>
      <c r="C42" s="43" t="s">
        <v>154</v>
      </c>
      <c r="D42" s="43" t="s">
        <v>255</v>
      </c>
      <c r="E42" s="43"/>
      <c r="F42" s="44"/>
      <c r="G42" s="44">
        <f>G43</f>
        <v>1526</v>
      </c>
      <c r="H42" s="44">
        <f t="shared" ref="H42:I43" si="13">H43</f>
        <v>1526</v>
      </c>
      <c r="I42" s="44">
        <f t="shared" si="13"/>
        <v>1526</v>
      </c>
    </row>
    <row r="43" spans="1:9" ht="47.25" x14ac:dyDescent="0.25">
      <c r="A43" s="50" t="s">
        <v>214</v>
      </c>
      <c r="B43" s="109" t="s">
        <v>254</v>
      </c>
      <c r="C43" s="113" t="s">
        <v>154</v>
      </c>
      <c r="D43" s="113" t="s">
        <v>156</v>
      </c>
      <c r="E43" s="113"/>
      <c r="F43" s="110"/>
      <c r="G43" s="110">
        <f>G44</f>
        <v>1526</v>
      </c>
      <c r="H43" s="110">
        <f t="shared" si="13"/>
        <v>1526</v>
      </c>
      <c r="I43" s="110">
        <f t="shared" si="13"/>
        <v>1526</v>
      </c>
    </row>
    <row r="44" spans="1:9" ht="94.5" x14ac:dyDescent="0.25">
      <c r="A44" s="47" t="s">
        <v>215</v>
      </c>
      <c r="B44" s="111" t="s">
        <v>254</v>
      </c>
      <c r="C44" s="112" t="s">
        <v>154</v>
      </c>
      <c r="D44" s="112" t="s">
        <v>156</v>
      </c>
      <c r="E44" s="112" t="s">
        <v>261</v>
      </c>
      <c r="F44" s="104"/>
      <c r="G44" s="104">
        <f>G45+G47</f>
        <v>1526</v>
      </c>
      <c r="H44" s="104">
        <f t="shared" ref="H44:I44" si="14">H45+H47</f>
        <v>1526</v>
      </c>
      <c r="I44" s="104">
        <f t="shared" si="14"/>
        <v>1526</v>
      </c>
    </row>
    <row r="45" spans="1:9" ht="63" x14ac:dyDescent="0.25">
      <c r="A45" s="47" t="s">
        <v>206</v>
      </c>
      <c r="B45" s="111" t="s">
        <v>254</v>
      </c>
      <c r="C45" s="112" t="s">
        <v>154</v>
      </c>
      <c r="D45" s="112" t="s">
        <v>156</v>
      </c>
      <c r="E45" s="112" t="s">
        <v>261</v>
      </c>
      <c r="F45" s="104">
        <v>120</v>
      </c>
      <c r="G45" s="104">
        <f>G46</f>
        <v>1470</v>
      </c>
      <c r="H45" s="104">
        <f t="shared" ref="H45:I45" si="15">H46</f>
        <v>1470</v>
      </c>
      <c r="I45" s="104">
        <f t="shared" si="15"/>
        <v>1470</v>
      </c>
    </row>
    <row r="46" spans="1:9" ht="31.5" x14ac:dyDescent="0.25">
      <c r="A46" s="47" t="s">
        <v>207</v>
      </c>
      <c r="B46" s="111" t="s">
        <v>254</v>
      </c>
      <c r="C46" s="112" t="s">
        <v>154</v>
      </c>
      <c r="D46" s="112" t="s">
        <v>156</v>
      </c>
      <c r="E46" s="112" t="s">
        <v>261</v>
      </c>
      <c r="F46" s="104">
        <v>121</v>
      </c>
      <c r="G46" s="104">
        <v>1470</v>
      </c>
      <c r="H46" s="104">
        <v>1470</v>
      </c>
      <c r="I46" s="103">
        <v>1470</v>
      </c>
    </row>
    <row r="47" spans="1:9" ht="63" x14ac:dyDescent="0.25">
      <c r="A47" s="47" t="s">
        <v>208</v>
      </c>
      <c r="B47" s="111" t="s">
        <v>254</v>
      </c>
      <c r="C47" s="112" t="s">
        <v>154</v>
      </c>
      <c r="D47" s="112" t="s">
        <v>156</v>
      </c>
      <c r="E47" s="112" t="s">
        <v>261</v>
      </c>
      <c r="F47" s="104">
        <v>240</v>
      </c>
      <c r="G47" s="104">
        <f>G48+G49</f>
        <v>56</v>
      </c>
      <c r="H47" s="104">
        <f t="shared" ref="H47:I47" si="16">H48+H49</f>
        <v>56</v>
      </c>
      <c r="I47" s="104">
        <f t="shared" si="16"/>
        <v>56</v>
      </c>
    </row>
    <row r="48" spans="1:9" ht="78.75" x14ac:dyDescent="0.25">
      <c r="A48" s="47" t="s">
        <v>209</v>
      </c>
      <c r="B48" s="111" t="s">
        <v>254</v>
      </c>
      <c r="C48" s="112" t="s">
        <v>154</v>
      </c>
      <c r="D48" s="112" t="s">
        <v>156</v>
      </c>
      <c r="E48" s="112" t="s">
        <v>261</v>
      </c>
      <c r="F48" s="104">
        <v>242</v>
      </c>
      <c r="G48" s="104">
        <v>12</v>
      </c>
      <c r="H48" s="104">
        <v>12</v>
      </c>
      <c r="I48" s="103">
        <v>12</v>
      </c>
    </row>
    <row r="49" spans="1:9" ht="63" x14ac:dyDescent="0.25">
      <c r="A49" s="47" t="s">
        <v>202</v>
      </c>
      <c r="B49" s="111" t="s">
        <v>254</v>
      </c>
      <c r="C49" s="112" t="s">
        <v>154</v>
      </c>
      <c r="D49" s="112" t="s">
        <v>156</v>
      </c>
      <c r="E49" s="112" t="s">
        <v>261</v>
      </c>
      <c r="F49" s="104">
        <v>244</v>
      </c>
      <c r="G49" s="104">
        <v>44</v>
      </c>
      <c r="H49" s="104">
        <v>44</v>
      </c>
      <c r="I49" s="103">
        <v>44</v>
      </c>
    </row>
    <row r="50" spans="1:9" ht="63" x14ac:dyDescent="0.25">
      <c r="A50" s="51" t="s">
        <v>216</v>
      </c>
      <c r="B50" s="41" t="s">
        <v>254</v>
      </c>
      <c r="C50" s="43" t="s">
        <v>156</v>
      </c>
      <c r="D50" s="43" t="s">
        <v>255</v>
      </c>
      <c r="E50" s="43"/>
      <c r="F50" s="44"/>
      <c r="G50" s="44">
        <f>G51+G56+G61</f>
        <v>2444</v>
      </c>
      <c r="H50" s="44">
        <f t="shared" ref="H50:I50" si="17">H51+H56+H61</f>
        <v>2992</v>
      </c>
      <c r="I50" s="44">
        <f t="shared" si="17"/>
        <v>2823</v>
      </c>
    </row>
    <row r="51" spans="1:9" ht="128.25" customHeight="1" x14ac:dyDescent="0.25">
      <c r="A51" s="108" t="s">
        <v>164</v>
      </c>
      <c r="B51" s="109" t="s">
        <v>254</v>
      </c>
      <c r="C51" s="113" t="s">
        <v>156</v>
      </c>
      <c r="D51" s="113" t="s">
        <v>165</v>
      </c>
      <c r="E51" s="113"/>
      <c r="F51" s="110"/>
      <c r="G51" s="110">
        <f>G52</f>
        <v>32</v>
      </c>
      <c r="H51" s="110">
        <f t="shared" ref="H51:I54" si="18">H52</f>
        <v>857</v>
      </c>
      <c r="I51" s="110">
        <f t="shared" si="18"/>
        <v>689</v>
      </c>
    </row>
    <row r="52" spans="1:9" ht="110.25" x14ac:dyDescent="0.25">
      <c r="A52" s="52" t="s">
        <v>217</v>
      </c>
      <c r="B52" s="111" t="s">
        <v>254</v>
      </c>
      <c r="C52" s="112" t="s">
        <v>156</v>
      </c>
      <c r="D52" s="112" t="s">
        <v>165</v>
      </c>
      <c r="E52" s="112" t="s">
        <v>391</v>
      </c>
      <c r="F52" s="104"/>
      <c r="G52" s="104">
        <f>G53</f>
        <v>32</v>
      </c>
      <c r="H52" s="104">
        <f t="shared" si="18"/>
        <v>857</v>
      </c>
      <c r="I52" s="104">
        <f t="shared" si="18"/>
        <v>689</v>
      </c>
    </row>
    <row r="53" spans="1:9" ht="141.75" x14ac:dyDescent="0.25">
      <c r="A53" s="47" t="s">
        <v>218</v>
      </c>
      <c r="B53" s="111" t="s">
        <v>254</v>
      </c>
      <c r="C53" s="112" t="s">
        <v>156</v>
      </c>
      <c r="D53" s="112" t="s">
        <v>165</v>
      </c>
      <c r="E53" s="112" t="s">
        <v>388</v>
      </c>
      <c r="F53" s="104"/>
      <c r="G53" s="104">
        <f>G54</f>
        <v>32</v>
      </c>
      <c r="H53" s="104">
        <f t="shared" si="18"/>
        <v>857</v>
      </c>
      <c r="I53" s="104">
        <f t="shared" si="18"/>
        <v>689</v>
      </c>
    </row>
    <row r="54" spans="1:9" ht="63" x14ac:dyDescent="0.25">
      <c r="A54" s="47" t="s">
        <v>208</v>
      </c>
      <c r="B54" s="111" t="s">
        <v>254</v>
      </c>
      <c r="C54" s="112" t="s">
        <v>156</v>
      </c>
      <c r="D54" s="112" t="s">
        <v>165</v>
      </c>
      <c r="E54" s="112" t="s">
        <v>388</v>
      </c>
      <c r="F54" s="104">
        <v>240</v>
      </c>
      <c r="G54" s="104">
        <f>G55</f>
        <v>32</v>
      </c>
      <c r="H54" s="104">
        <f t="shared" si="18"/>
        <v>857</v>
      </c>
      <c r="I54" s="104">
        <f t="shared" si="18"/>
        <v>689</v>
      </c>
    </row>
    <row r="55" spans="1:9" ht="63" x14ac:dyDescent="0.25">
      <c r="A55" s="47" t="s">
        <v>202</v>
      </c>
      <c r="B55" s="111" t="s">
        <v>254</v>
      </c>
      <c r="C55" s="112" t="s">
        <v>156</v>
      </c>
      <c r="D55" s="112" t="s">
        <v>165</v>
      </c>
      <c r="E55" s="112" t="s">
        <v>388</v>
      </c>
      <c r="F55" s="104">
        <v>244</v>
      </c>
      <c r="G55" s="104">
        <v>32</v>
      </c>
      <c r="H55" s="104">
        <v>857</v>
      </c>
      <c r="I55" s="103">
        <v>689</v>
      </c>
    </row>
    <row r="56" spans="1:9" ht="47.25" x14ac:dyDescent="0.25">
      <c r="A56" s="108" t="s">
        <v>194</v>
      </c>
      <c r="B56" s="53" t="s">
        <v>254</v>
      </c>
      <c r="C56" s="113" t="s">
        <v>156</v>
      </c>
      <c r="D56" s="110">
        <v>10</v>
      </c>
      <c r="E56" s="110"/>
      <c r="F56" s="110"/>
      <c r="G56" s="110">
        <f>G57</f>
        <v>2081</v>
      </c>
      <c r="H56" s="110">
        <f t="shared" ref="H56:I58" si="19">H57</f>
        <v>1804</v>
      </c>
      <c r="I56" s="110">
        <f t="shared" si="19"/>
        <v>1803</v>
      </c>
    </row>
    <row r="57" spans="1:9" ht="31.5" x14ac:dyDescent="0.25">
      <c r="A57" s="47" t="s">
        <v>264</v>
      </c>
      <c r="B57" s="54" t="s">
        <v>254</v>
      </c>
      <c r="C57" s="112" t="s">
        <v>156</v>
      </c>
      <c r="D57" s="104">
        <v>10</v>
      </c>
      <c r="E57" s="55">
        <v>2020000</v>
      </c>
      <c r="F57" s="104"/>
      <c r="G57" s="104">
        <f>G58</f>
        <v>2081</v>
      </c>
      <c r="H57" s="104">
        <f t="shared" si="19"/>
        <v>1804</v>
      </c>
      <c r="I57" s="104">
        <f t="shared" si="19"/>
        <v>1803</v>
      </c>
    </row>
    <row r="58" spans="1:9" ht="106.5" customHeight="1" x14ac:dyDescent="0.25">
      <c r="A58" s="47" t="s">
        <v>265</v>
      </c>
      <c r="B58" s="111" t="s">
        <v>254</v>
      </c>
      <c r="C58" s="112" t="s">
        <v>156</v>
      </c>
      <c r="D58" s="104">
        <v>10</v>
      </c>
      <c r="E58" s="55">
        <v>2026706</v>
      </c>
      <c r="F58" s="104"/>
      <c r="G58" s="104">
        <f>G59</f>
        <v>2081</v>
      </c>
      <c r="H58" s="104">
        <f t="shared" si="19"/>
        <v>1804</v>
      </c>
      <c r="I58" s="104">
        <f t="shared" si="19"/>
        <v>1803</v>
      </c>
    </row>
    <row r="59" spans="1:9" ht="63" x14ac:dyDescent="0.25">
      <c r="A59" s="47" t="s">
        <v>208</v>
      </c>
      <c r="B59" s="111" t="s">
        <v>254</v>
      </c>
      <c r="C59" s="112" t="s">
        <v>156</v>
      </c>
      <c r="D59" s="104">
        <v>10</v>
      </c>
      <c r="E59" s="55">
        <v>2026706</v>
      </c>
      <c r="F59" s="104">
        <v>240</v>
      </c>
      <c r="G59" s="104">
        <f>G60</f>
        <v>2081</v>
      </c>
      <c r="H59" s="104">
        <f t="shared" ref="H59:I59" si="20">H60</f>
        <v>1804</v>
      </c>
      <c r="I59" s="104">
        <f t="shared" si="20"/>
        <v>1803</v>
      </c>
    </row>
    <row r="60" spans="1:9" ht="63" x14ac:dyDescent="0.25">
      <c r="A60" s="47" t="s">
        <v>202</v>
      </c>
      <c r="B60" s="111" t="s">
        <v>254</v>
      </c>
      <c r="C60" s="112" t="s">
        <v>156</v>
      </c>
      <c r="D60" s="104">
        <v>10</v>
      </c>
      <c r="E60" s="55">
        <v>2026706</v>
      </c>
      <c r="F60" s="104">
        <v>244</v>
      </c>
      <c r="G60" s="104">
        <v>2081</v>
      </c>
      <c r="H60" s="104">
        <v>1804</v>
      </c>
      <c r="I60" s="103">
        <v>1803</v>
      </c>
    </row>
    <row r="61" spans="1:9" ht="94.5" customHeight="1" x14ac:dyDescent="0.25">
      <c r="A61" s="149" t="s">
        <v>166</v>
      </c>
      <c r="B61" s="157" t="s">
        <v>254</v>
      </c>
      <c r="C61" s="160" t="s">
        <v>156</v>
      </c>
      <c r="D61" s="160">
        <v>14</v>
      </c>
      <c r="E61" s="160"/>
      <c r="F61" s="158"/>
      <c r="G61" s="158">
        <f>G63</f>
        <v>331</v>
      </c>
      <c r="H61" s="158">
        <f>H63</f>
        <v>331</v>
      </c>
      <c r="I61" s="158">
        <f>I63</f>
        <v>331</v>
      </c>
    </row>
    <row r="62" spans="1:9" ht="15" hidden="1" customHeight="1" x14ac:dyDescent="0.25">
      <c r="A62" s="149"/>
      <c r="B62" s="157"/>
      <c r="C62" s="160"/>
      <c r="D62" s="160"/>
      <c r="E62" s="160"/>
      <c r="F62" s="158"/>
      <c r="G62" s="158"/>
      <c r="H62" s="158"/>
      <c r="I62" s="158"/>
    </row>
    <row r="63" spans="1:9" ht="110.25" x14ac:dyDescent="0.25">
      <c r="A63" s="56" t="s">
        <v>219</v>
      </c>
      <c r="B63" s="111" t="s">
        <v>254</v>
      </c>
      <c r="C63" s="112" t="s">
        <v>156</v>
      </c>
      <c r="D63" s="112">
        <v>14</v>
      </c>
      <c r="E63" s="112" t="s">
        <v>343</v>
      </c>
      <c r="F63" s="104"/>
      <c r="G63" s="104">
        <f>G64</f>
        <v>331</v>
      </c>
      <c r="H63" s="104">
        <f t="shared" ref="H63:I63" si="21">H64</f>
        <v>331</v>
      </c>
      <c r="I63" s="104">
        <f t="shared" si="21"/>
        <v>331</v>
      </c>
    </row>
    <row r="64" spans="1:9" ht="63" x14ac:dyDescent="0.25">
      <c r="A64" s="47" t="s">
        <v>208</v>
      </c>
      <c r="B64" s="111" t="s">
        <v>254</v>
      </c>
      <c r="C64" s="112" t="s">
        <v>156</v>
      </c>
      <c r="D64" s="112">
        <v>14</v>
      </c>
      <c r="E64" s="112" t="s">
        <v>389</v>
      </c>
      <c r="F64" s="104">
        <v>240</v>
      </c>
      <c r="G64" s="104">
        <f>G65+G66</f>
        <v>331</v>
      </c>
      <c r="H64" s="104">
        <f t="shared" ref="H64:I64" si="22">H65+H66</f>
        <v>331</v>
      </c>
      <c r="I64" s="104">
        <f t="shared" si="22"/>
        <v>331</v>
      </c>
    </row>
    <row r="65" spans="1:9" ht="78.75" x14ac:dyDescent="0.25">
      <c r="A65" s="47" t="s">
        <v>209</v>
      </c>
      <c r="B65" s="111" t="s">
        <v>254</v>
      </c>
      <c r="C65" s="112" t="s">
        <v>156</v>
      </c>
      <c r="D65" s="112">
        <v>14</v>
      </c>
      <c r="E65" s="112" t="s">
        <v>389</v>
      </c>
      <c r="F65" s="104">
        <v>242</v>
      </c>
      <c r="G65" s="104">
        <v>10</v>
      </c>
      <c r="H65" s="104">
        <v>7</v>
      </c>
      <c r="I65" s="103">
        <v>7</v>
      </c>
    </row>
    <row r="66" spans="1:9" ht="63" x14ac:dyDescent="0.25">
      <c r="A66" s="47" t="s">
        <v>202</v>
      </c>
      <c r="B66" s="111" t="s">
        <v>254</v>
      </c>
      <c r="C66" s="112" t="s">
        <v>156</v>
      </c>
      <c r="D66" s="112">
        <v>14</v>
      </c>
      <c r="E66" s="112" t="s">
        <v>389</v>
      </c>
      <c r="F66" s="104">
        <v>244</v>
      </c>
      <c r="G66" s="104">
        <v>321</v>
      </c>
      <c r="H66" s="104">
        <v>324</v>
      </c>
      <c r="I66" s="103">
        <v>324</v>
      </c>
    </row>
    <row r="67" spans="1:9" ht="31.5" x14ac:dyDescent="0.25">
      <c r="A67" s="51" t="s">
        <v>220</v>
      </c>
      <c r="B67" s="41" t="s">
        <v>254</v>
      </c>
      <c r="C67" s="43" t="s">
        <v>158</v>
      </c>
      <c r="D67" s="43" t="s">
        <v>255</v>
      </c>
      <c r="E67" s="43"/>
      <c r="F67" s="44"/>
      <c r="G67" s="44">
        <f>G68+G71</f>
        <v>2210</v>
      </c>
      <c r="H67" s="44">
        <f t="shared" ref="H67:I67" si="23">H68+H71</f>
        <v>11542</v>
      </c>
      <c r="I67" s="44">
        <f t="shared" si="23"/>
        <v>9937</v>
      </c>
    </row>
    <row r="68" spans="1:9" ht="36.75" customHeight="1" x14ac:dyDescent="0.25">
      <c r="A68" s="108" t="s">
        <v>191</v>
      </c>
      <c r="B68" s="109" t="s">
        <v>254</v>
      </c>
      <c r="C68" s="113" t="s">
        <v>158</v>
      </c>
      <c r="D68" s="113" t="s">
        <v>165</v>
      </c>
      <c r="E68" s="110"/>
      <c r="F68" s="110"/>
      <c r="G68" s="110">
        <f>G69</f>
        <v>2210</v>
      </c>
      <c r="H68" s="110">
        <f t="shared" ref="H68:I69" si="24">H69</f>
        <v>9942</v>
      </c>
      <c r="I68" s="110">
        <f t="shared" si="24"/>
        <v>9937</v>
      </c>
    </row>
    <row r="69" spans="1:9" ht="78.75" x14ac:dyDescent="0.25">
      <c r="A69" s="56" t="s">
        <v>266</v>
      </c>
      <c r="B69" s="111" t="s">
        <v>254</v>
      </c>
      <c r="C69" s="112" t="s">
        <v>158</v>
      </c>
      <c r="D69" s="112" t="s">
        <v>165</v>
      </c>
      <c r="E69" s="55">
        <v>3150200</v>
      </c>
      <c r="F69" s="104"/>
      <c r="G69" s="57">
        <f>G70</f>
        <v>2210</v>
      </c>
      <c r="H69" s="57">
        <f t="shared" si="24"/>
        <v>9942</v>
      </c>
      <c r="I69" s="57">
        <f t="shared" si="24"/>
        <v>9937</v>
      </c>
    </row>
    <row r="70" spans="1:9" ht="63" x14ac:dyDescent="0.25">
      <c r="A70" s="47" t="s">
        <v>202</v>
      </c>
      <c r="B70" s="111" t="s">
        <v>254</v>
      </c>
      <c r="C70" s="112" t="s">
        <v>158</v>
      </c>
      <c r="D70" s="112" t="s">
        <v>165</v>
      </c>
      <c r="E70" s="55">
        <v>3150205</v>
      </c>
      <c r="F70" s="104">
        <v>244</v>
      </c>
      <c r="G70" s="57">
        <v>2210</v>
      </c>
      <c r="H70" s="104">
        <v>9942</v>
      </c>
      <c r="I70" s="103">
        <v>9937</v>
      </c>
    </row>
    <row r="71" spans="1:9" ht="31.5" x14ac:dyDescent="0.25">
      <c r="A71" s="46" t="s">
        <v>337</v>
      </c>
      <c r="B71" s="111" t="s">
        <v>254</v>
      </c>
      <c r="C71" s="54" t="s">
        <v>158</v>
      </c>
      <c r="D71" s="108">
        <v>10</v>
      </c>
      <c r="E71" s="108"/>
      <c r="F71" s="47"/>
      <c r="G71" s="110">
        <f>G72</f>
        <v>0</v>
      </c>
      <c r="H71" s="110">
        <f t="shared" ref="H71:I72" si="25">H72</f>
        <v>1600</v>
      </c>
      <c r="I71" s="110">
        <f t="shared" si="25"/>
        <v>0</v>
      </c>
    </row>
    <row r="72" spans="1:9" ht="94.5" x14ac:dyDescent="0.25">
      <c r="A72" s="38" t="s">
        <v>344</v>
      </c>
      <c r="B72" s="111" t="s">
        <v>254</v>
      </c>
      <c r="C72" s="54" t="s">
        <v>158</v>
      </c>
      <c r="D72" s="47">
        <v>10</v>
      </c>
      <c r="E72" s="104">
        <v>3300200</v>
      </c>
      <c r="F72" s="104"/>
      <c r="G72" s="104">
        <f>G73</f>
        <v>0</v>
      </c>
      <c r="H72" s="104">
        <f t="shared" si="25"/>
        <v>1600</v>
      </c>
      <c r="I72" s="104">
        <f t="shared" si="25"/>
        <v>0</v>
      </c>
    </row>
    <row r="73" spans="1:9" ht="78.75" x14ac:dyDescent="0.25">
      <c r="A73" s="38" t="s">
        <v>209</v>
      </c>
      <c r="B73" s="111" t="s">
        <v>254</v>
      </c>
      <c r="C73" s="54" t="s">
        <v>158</v>
      </c>
      <c r="D73" s="47">
        <v>10</v>
      </c>
      <c r="E73" s="104">
        <v>3300200</v>
      </c>
      <c r="F73" s="104">
        <v>242</v>
      </c>
      <c r="G73" s="104"/>
      <c r="H73" s="104">
        <v>1600</v>
      </c>
      <c r="I73" s="103"/>
    </row>
    <row r="74" spans="1:9" ht="47.25" x14ac:dyDescent="0.25">
      <c r="A74" s="51" t="s">
        <v>221</v>
      </c>
      <c r="B74" s="41" t="s">
        <v>254</v>
      </c>
      <c r="C74" s="43" t="s">
        <v>174</v>
      </c>
      <c r="D74" s="43" t="s">
        <v>255</v>
      </c>
      <c r="E74" s="43"/>
      <c r="F74" s="44"/>
      <c r="G74" s="44">
        <f>G75+G79+G85</f>
        <v>11949</v>
      </c>
      <c r="H74" s="44">
        <f>H75+H79+H85</f>
        <v>31623</v>
      </c>
      <c r="I74" s="44">
        <f>I75+I79+I85</f>
        <v>28770</v>
      </c>
    </row>
    <row r="75" spans="1:9" ht="31.5" x14ac:dyDescent="0.25">
      <c r="A75" s="108" t="s">
        <v>175</v>
      </c>
      <c r="B75" s="109" t="s">
        <v>254</v>
      </c>
      <c r="C75" s="113" t="s">
        <v>174</v>
      </c>
      <c r="D75" s="113" t="s">
        <v>153</v>
      </c>
      <c r="E75" s="113"/>
      <c r="F75" s="110"/>
      <c r="G75" s="110">
        <f>G76</f>
        <v>0</v>
      </c>
      <c r="H75" s="110">
        <f t="shared" ref="H75:I77" si="26">H76</f>
        <v>9817</v>
      </c>
      <c r="I75" s="110">
        <f t="shared" si="26"/>
        <v>9721</v>
      </c>
    </row>
    <row r="76" spans="1:9" ht="110.25" x14ac:dyDescent="0.25">
      <c r="A76" s="47" t="s">
        <v>222</v>
      </c>
      <c r="B76" s="111" t="s">
        <v>254</v>
      </c>
      <c r="C76" s="112" t="s">
        <v>174</v>
      </c>
      <c r="D76" s="112" t="s">
        <v>153</v>
      </c>
      <c r="E76" s="112" t="s">
        <v>262</v>
      </c>
      <c r="F76" s="104"/>
      <c r="G76" s="104">
        <f>G77</f>
        <v>0</v>
      </c>
      <c r="H76" s="104">
        <f t="shared" si="26"/>
        <v>9817</v>
      </c>
      <c r="I76" s="104">
        <f t="shared" si="26"/>
        <v>9721</v>
      </c>
    </row>
    <row r="77" spans="1:9" ht="45.75" customHeight="1" x14ac:dyDescent="0.25">
      <c r="A77" s="47" t="s">
        <v>210</v>
      </c>
      <c r="B77" s="111" t="s">
        <v>254</v>
      </c>
      <c r="C77" s="112" t="s">
        <v>174</v>
      </c>
      <c r="D77" s="112" t="s">
        <v>153</v>
      </c>
      <c r="E77" s="112" t="s">
        <v>262</v>
      </c>
      <c r="F77" s="104">
        <v>800</v>
      </c>
      <c r="G77" s="104">
        <f>G78</f>
        <v>0</v>
      </c>
      <c r="H77" s="104">
        <f t="shared" si="26"/>
        <v>9817</v>
      </c>
      <c r="I77" s="104">
        <f t="shared" si="26"/>
        <v>9721</v>
      </c>
    </row>
    <row r="78" spans="1:9" ht="137.25" customHeight="1" x14ac:dyDescent="0.25">
      <c r="A78" s="47" t="s">
        <v>349</v>
      </c>
      <c r="B78" s="111" t="s">
        <v>254</v>
      </c>
      <c r="C78" s="112" t="s">
        <v>174</v>
      </c>
      <c r="D78" s="112" t="s">
        <v>153</v>
      </c>
      <c r="E78" s="112" t="s">
        <v>262</v>
      </c>
      <c r="F78" s="104">
        <v>810</v>
      </c>
      <c r="G78" s="104"/>
      <c r="H78" s="104">
        <v>9817</v>
      </c>
      <c r="I78" s="103">
        <v>9721</v>
      </c>
    </row>
    <row r="79" spans="1:9" ht="31.5" x14ac:dyDescent="0.25">
      <c r="A79" s="108" t="s">
        <v>176</v>
      </c>
      <c r="B79" s="109" t="s">
        <v>254</v>
      </c>
      <c r="C79" s="113" t="s">
        <v>174</v>
      </c>
      <c r="D79" s="113" t="s">
        <v>154</v>
      </c>
      <c r="E79" s="113"/>
      <c r="F79" s="110"/>
      <c r="G79" s="110">
        <f>G80+G83</f>
        <v>3276</v>
      </c>
      <c r="H79" s="110">
        <f t="shared" ref="H79:I79" si="27">H80+H83</f>
        <v>4670</v>
      </c>
      <c r="I79" s="110">
        <f t="shared" si="27"/>
        <v>4491</v>
      </c>
    </row>
    <row r="80" spans="1:9" ht="47.25" x14ac:dyDescent="0.25">
      <c r="A80" s="47" t="s">
        <v>223</v>
      </c>
      <c r="B80" s="111" t="s">
        <v>254</v>
      </c>
      <c r="C80" s="112" t="s">
        <v>174</v>
      </c>
      <c r="D80" s="112" t="s">
        <v>154</v>
      </c>
      <c r="E80" s="112">
        <v>3610000</v>
      </c>
      <c r="F80" s="104"/>
      <c r="G80" s="104">
        <f>G81</f>
        <v>0</v>
      </c>
      <c r="H80" s="104">
        <f>H81+H82</f>
        <v>2888</v>
      </c>
      <c r="I80" s="104">
        <f>I81+I82</f>
        <v>2709</v>
      </c>
    </row>
    <row r="81" spans="1:9" ht="63" x14ac:dyDescent="0.25">
      <c r="A81" s="47" t="s">
        <v>224</v>
      </c>
      <c r="B81" s="111" t="s">
        <v>254</v>
      </c>
      <c r="C81" s="112" t="s">
        <v>174</v>
      </c>
      <c r="D81" s="112" t="s">
        <v>154</v>
      </c>
      <c r="E81" s="112">
        <v>3610500</v>
      </c>
      <c r="F81" s="104"/>
      <c r="G81" s="104">
        <f>G82</f>
        <v>0</v>
      </c>
      <c r="H81" s="104">
        <v>377</v>
      </c>
      <c r="I81" s="104">
        <v>198</v>
      </c>
    </row>
    <row r="82" spans="1:9" ht="66.75" customHeight="1" x14ac:dyDescent="0.25">
      <c r="A82" s="47" t="s">
        <v>202</v>
      </c>
      <c r="B82" s="111" t="s">
        <v>254</v>
      </c>
      <c r="C82" s="112" t="s">
        <v>174</v>
      </c>
      <c r="D82" s="112" t="s">
        <v>154</v>
      </c>
      <c r="E82" s="112" t="s">
        <v>350</v>
      </c>
      <c r="F82" s="104">
        <v>244</v>
      </c>
      <c r="G82" s="104"/>
      <c r="H82" s="104">
        <v>2511</v>
      </c>
      <c r="I82" s="103">
        <v>2511</v>
      </c>
    </row>
    <row r="83" spans="1:9" ht="108.75" customHeight="1" x14ac:dyDescent="0.25">
      <c r="A83" s="99" t="s">
        <v>248</v>
      </c>
      <c r="B83" s="111" t="s">
        <v>254</v>
      </c>
      <c r="C83" s="112" t="s">
        <v>174</v>
      </c>
      <c r="D83" s="112" t="s">
        <v>154</v>
      </c>
      <c r="E83" s="55">
        <v>5210300</v>
      </c>
      <c r="F83" s="44"/>
      <c r="G83" s="104">
        <f>G84</f>
        <v>3276</v>
      </c>
      <c r="H83" s="104">
        <f t="shared" ref="H83:I83" si="28">H84</f>
        <v>1782</v>
      </c>
      <c r="I83" s="104">
        <f t="shared" si="28"/>
        <v>1782</v>
      </c>
    </row>
    <row r="84" spans="1:9" ht="66.75" customHeight="1" x14ac:dyDescent="0.25">
      <c r="A84" s="99" t="s">
        <v>54</v>
      </c>
      <c r="B84" s="111" t="s">
        <v>254</v>
      </c>
      <c r="C84" s="112" t="s">
        <v>174</v>
      </c>
      <c r="D84" s="112" t="s">
        <v>154</v>
      </c>
      <c r="E84" s="55">
        <v>5210308</v>
      </c>
      <c r="F84" s="104">
        <v>540</v>
      </c>
      <c r="G84" s="104">
        <v>3276</v>
      </c>
      <c r="H84" s="104">
        <v>1782</v>
      </c>
      <c r="I84" s="103">
        <v>1782</v>
      </c>
    </row>
    <row r="85" spans="1:9" ht="17.25" customHeight="1" x14ac:dyDescent="0.25">
      <c r="A85" s="108" t="s">
        <v>177</v>
      </c>
      <c r="B85" s="111" t="s">
        <v>254</v>
      </c>
      <c r="C85" s="113" t="s">
        <v>174</v>
      </c>
      <c r="D85" s="113" t="s">
        <v>156</v>
      </c>
      <c r="E85" s="113"/>
      <c r="F85" s="110"/>
      <c r="G85" s="110">
        <f>G86</f>
        <v>8673</v>
      </c>
      <c r="H85" s="117">
        <f t="shared" ref="H85:I85" si="29">H86</f>
        <v>17136</v>
      </c>
      <c r="I85" s="110">
        <f t="shared" si="29"/>
        <v>14558</v>
      </c>
    </row>
    <row r="86" spans="1:9" x14ac:dyDescent="0.25">
      <c r="A86" s="38" t="s">
        <v>177</v>
      </c>
      <c r="B86" s="111" t="s">
        <v>254</v>
      </c>
      <c r="C86" s="112" t="s">
        <v>174</v>
      </c>
      <c r="D86" s="112" t="s">
        <v>156</v>
      </c>
      <c r="E86" s="112">
        <v>6000000</v>
      </c>
      <c r="F86" s="104"/>
      <c r="G86" s="104">
        <f>G87+G90+G93+G96</f>
        <v>8673</v>
      </c>
      <c r="H86" s="104">
        <f t="shared" ref="H86:I86" si="30">H87+H90+H93+H96</f>
        <v>17136</v>
      </c>
      <c r="I86" s="104">
        <f t="shared" si="30"/>
        <v>14558</v>
      </c>
    </row>
    <row r="87" spans="1:9" ht="19.5" customHeight="1" x14ac:dyDescent="0.25">
      <c r="A87" s="47" t="s">
        <v>225</v>
      </c>
      <c r="B87" s="111" t="s">
        <v>254</v>
      </c>
      <c r="C87" s="112" t="s">
        <v>174</v>
      </c>
      <c r="D87" s="112" t="s">
        <v>156</v>
      </c>
      <c r="E87" s="112">
        <v>6000100</v>
      </c>
      <c r="F87" s="104"/>
      <c r="G87" s="104">
        <f>G88</f>
        <v>4527</v>
      </c>
      <c r="H87" s="104">
        <f t="shared" ref="H87:I87" si="31">H88</f>
        <v>4792</v>
      </c>
      <c r="I87" s="104">
        <f t="shared" si="31"/>
        <v>4791</v>
      </c>
    </row>
    <row r="88" spans="1:9" ht="63.75" customHeight="1" x14ac:dyDescent="0.25">
      <c r="A88" s="47" t="s">
        <v>208</v>
      </c>
      <c r="B88" s="111" t="s">
        <v>254</v>
      </c>
      <c r="C88" s="112" t="s">
        <v>174</v>
      </c>
      <c r="D88" s="112" t="s">
        <v>156</v>
      </c>
      <c r="E88" s="112" t="s">
        <v>376</v>
      </c>
      <c r="F88" s="104">
        <v>240</v>
      </c>
      <c r="G88" s="104">
        <f>G89</f>
        <v>4527</v>
      </c>
      <c r="H88" s="104">
        <f>H89</f>
        <v>4792</v>
      </c>
      <c r="I88" s="104">
        <f>I89</f>
        <v>4791</v>
      </c>
    </row>
    <row r="89" spans="1:9" ht="62.25" customHeight="1" x14ac:dyDescent="0.25">
      <c r="A89" s="47" t="s">
        <v>202</v>
      </c>
      <c r="B89" s="111" t="s">
        <v>254</v>
      </c>
      <c r="C89" s="112" t="s">
        <v>174</v>
      </c>
      <c r="D89" s="112" t="s">
        <v>156</v>
      </c>
      <c r="E89" s="112" t="s">
        <v>376</v>
      </c>
      <c r="F89" s="104">
        <v>244</v>
      </c>
      <c r="G89" s="104">
        <v>4527</v>
      </c>
      <c r="H89" s="104">
        <v>4792</v>
      </c>
      <c r="I89" s="104">
        <v>4791</v>
      </c>
    </row>
    <row r="90" spans="1:9" x14ac:dyDescent="0.25">
      <c r="A90" s="47" t="s">
        <v>226</v>
      </c>
      <c r="B90" s="111" t="s">
        <v>254</v>
      </c>
      <c r="C90" s="112" t="s">
        <v>174</v>
      </c>
      <c r="D90" s="112" t="s">
        <v>156</v>
      </c>
      <c r="E90" s="112">
        <v>6000300</v>
      </c>
      <c r="F90" s="104"/>
      <c r="G90" s="104">
        <f>G91</f>
        <v>962</v>
      </c>
      <c r="H90" s="104">
        <f t="shared" ref="H90:I90" si="32">H91</f>
        <v>904</v>
      </c>
      <c r="I90" s="104">
        <f t="shared" si="32"/>
        <v>904</v>
      </c>
    </row>
    <row r="91" spans="1:9" ht="54" customHeight="1" x14ac:dyDescent="0.25">
      <c r="A91" s="38" t="s">
        <v>208</v>
      </c>
      <c r="B91" s="111" t="s">
        <v>254</v>
      </c>
      <c r="C91" s="112" t="s">
        <v>174</v>
      </c>
      <c r="D91" s="112" t="s">
        <v>156</v>
      </c>
      <c r="E91" s="112" t="s">
        <v>377</v>
      </c>
      <c r="F91" s="104">
        <v>240</v>
      </c>
      <c r="G91" s="104">
        <f>G92</f>
        <v>962</v>
      </c>
      <c r="H91" s="104">
        <f>H92</f>
        <v>904</v>
      </c>
      <c r="I91" s="104">
        <f>I92</f>
        <v>904</v>
      </c>
    </row>
    <row r="92" spans="1:9" ht="63" x14ac:dyDescent="0.25">
      <c r="A92" s="38" t="s">
        <v>202</v>
      </c>
      <c r="B92" s="111" t="s">
        <v>254</v>
      </c>
      <c r="C92" s="112" t="s">
        <v>174</v>
      </c>
      <c r="D92" s="112" t="s">
        <v>156</v>
      </c>
      <c r="E92" s="112" t="s">
        <v>377</v>
      </c>
      <c r="F92" s="104">
        <v>244</v>
      </c>
      <c r="G92" s="104">
        <v>962</v>
      </c>
      <c r="H92" s="104">
        <v>904</v>
      </c>
      <c r="I92" s="104">
        <v>904</v>
      </c>
    </row>
    <row r="93" spans="1:9" ht="47.25" x14ac:dyDescent="0.25">
      <c r="A93" s="38" t="s">
        <v>227</v>
      </c>
      <c r="B93" s="111" t="s">
        <v>254</v>
      </c>
      <c r="C93" s="112" t="s">
        <v>174</v>
      </c>
      <c r="D93" s="112" t="s">
        <v>156</v>
      </c>
      <c r="E93" s="112" t="s">
        <v>378</v>
      </c>
      <c r="F93" s="104"/>
      <c r="G93" s="104">
        <f>G94</f>
        <v>500</v>
      </c>
      <c r="H93" s="104">
        <f t="shared" ref="H93:I94" si="33">H94</f>
        <v>456</v>
      </c>
      <c r="I93" s="104">
        <f t="shared" si="33"/>
        <v>455</v>
      </c>
    </row>
    <row r="94" spans="1:9" ht="63.75" customHeight="1" x14ac:dyDescent="0.25">
      <c r="A94" s="38" t="s">
        <v>208</v>
      </c>
      <c r="B94" s="111" t="s">
        <v>254</v>
      </c>
      <c r="C94" s="112" t="s">
        <v>174</v>
      </c>
      <c r="D94" s="112" t="s">
        <v>156</v>
      </c>
      <c r="E94" s="112" t="s">
        <v>378</v>
      </c>
      <c r="F94" s="104">
        <v>240</v>
      </c>
      <c r="G94" s="104">
        <f>G95</f>
        <v>500</v>
      </c>
      <c r="H94" s="104">
        <f t="shared" si="33"/>
        <v>456</v>
      </c>
      <c r="I94" s="104">
        <f t="shared" si="33"/>
        <v>455</v>
      </c>
    </row>
    <row r="95" spans="1:9" ht="60" customHeight="1" x14ac:dyDescent="0.25">
      <c r="A95" s="38" t="s">
        <v>202</v>
      </c>
      <c r="B95" s="111" t="s">
        <v>254</v>
      </c>
      <c r="C95" s="112" t="s">
        <v>174</v>
      </c>
      <c r="D95" s="112" t="s">
        <v>156</v>
      </c>
      <c r="E95" s="112" t="s">
        <v>378</v>
      </c>
      <c r="F95" s="104">
        <v>244</v>
      </c>
      <c r="G95" s="104">
        <v>500</v>
      </c>
      <c r="H95" s="104">
        <v>456</v>
      </c>
      <c r="I95" s="104">
        <v>455</v>
      </c>
    </row>
    <row r="96" spans="1:9" ht="62.25" customHeight="1" x14ac:dyDescent="0.25">
      <c r="A96" s="47" t="s">
        <v>228</v>
      </c>
      <c r="B96" s="111" t="s">
        <v>254</v>
      </c>
      <c r="C96" s="112" t="s">
        <v>174</v>
      </c>
      <c r="D96" s="112" t="s">
        <v>156</v>
      </c>
      <c r="E96" s="112">
        <v>6000500</v>
      </c>
      <c r="F96" s="104"/>
      <c r="G96" s="104">
        <f>G97</f>
        <v>2684</v>
      </c>
      <c r="H96" s="104">
        <f t="shared" ref="H96:I97" si="34">H97</f>
        <v>10984</v>
      </c>
      <c r="I96" s="104">
        <f t="shared" si="34"/>
        <v>8408</v>
      </c>
    </row>
    <row r="97" spans="1:9" ht="66.75" customHeight="1" x14ac:dyDescent="0.25">
      <c r="A97" s="47" t="s">
        <v>208</v>
      </c>
      <c r="B97" s="111" t="s">
        <v>254</v>
      </c>
      <c r="C97" s="112" t="s">
        <v>174</v>
      </c>
      <c r="D97" s="112" t="s">
        <v>156</v>
      </c>
      <c r="E97" s="112" t="s">
        <v>379</v>
      </c>
      <c r="F97" s="104">
        <v>240</v>
      </c>
      <c r="G97" s="104">
        <f>G98</f>
        <v>2684</v>
      </c>
      <c r="H97" s="104">
        <f t="shared" si="34"/>
        <v>10984</v>
      </c>
      <c r="I97" s="104">
        <f t="shared" si="34"/>
        <v>8408</v>
      </c>
    </row>
    <row r="98" spans="1:9" ht="60.75" customHeight="1" x14ac:dyDescent="0.25">
      <c r="A98" s="47" t="s">
        <v>202</v>
      </c>
      <c r="B98" s="111" t="s">
        <v>254</v>
      </c>
      <c r="C98" s="112" t="s">
        <v>174</v>
      </c>
      <c r="D98" s="112" t="s">
        <v>156</v>
      </c>
      <c r="E98" s="112" t="s">
        <v>379</v>
      </c>
      <c r="F98" s="104">
        <v>244</v>
      </c>
      <c r="G98" s="104">
        <v>2684</v>
      </c>
      <c r="H98" s="104">
        <v>10984</v>
      </c>
      <c r="I98" s="104">
        <v>8408</v>
      </c>
    </row>
    <row r="99" spans="1:9" x14ac:dyDescent="0.25">
      <c r="A99" s="51" t="s">
        <v>229</v>
      </c>
      <c r="B99" s="41" t="s">
        <v>254</v>
      </c>
      <c r="C99" s="43" t="s">
        <v>159</v>
      </c>
      <c r="D99" s="43" t="s">
        <v>255</v>
      </c>
      <c r="E99" s="43"/>
      <c r="F99" s="44"/>
      <c r="G99" s="44">
        <f>G100</f>
        <v>119</v>
      </c>
      <c r="H99" s="44">
        <f>H100+H107</f>
        <v>1102</v>
      </c>
      <c r="I99" s="44">
        <f>I100+I107</f>
        <v>1098</v>
      </c>
    </row>
    <row r="100" spans="1:9" ht="47.25" x14ac:dyDescent="0.25">
      <c r="A100" s="108" t="s">
        <v>179</v>
      </c>
      <c r="B100" s="111" t="s">
        <v>254</v>
      </c>
      <c r="C100" s="113" t="s">
        <v>159</v>
      </c>
      <c r="D100" s="113" t="s">
        <v>159</v>
      </c>
      <c r="E100" s="113"/>
      <c r="F100" s="110"/>
      <c r="G100" s="110">
        <f>G101</f>
        <v>119</v>
      </c>
      <c r="H100" s="110">
        <f t="shared" ref="H100:I101" si="35">H101</f>
        <v>983</v>
      </c>
      <c r="I100" s="110">
        <f t="shared" si="35"/>
        <v>979</v>
      </c>
    </row>
    <row r="101" spans="1:9" ht="47.25" x14ac:dyDescent="0.25">
      <c r="A101" s="47" t="s">
        <v>230</v>
      </c>
      <c r="B101" s="111" t="s">
        <v>254</v>
      </c>
      <c r="C101" s="112" t="s">
        <v>159</v>
      </c>
      <c r="D101" s="112" t="s">
        <v>159</v>
      </c>
      <c r="E101" s="112">
        <v>4310000</v>
      </c>
      <c r="F101" s="104"/>
      <c r="G101" s="104">
        <f>G102</f>
        <v>119</v>
      </c>
      <c r="H101" s="104">
        <f t="shared" si="35"/>
        <v>983</v>
      </c>
      <c r="I101" s="104">
        <f t="shared" si="35"/>
        <v>979</v>
      </c>
    </row>
    <row r="102" spans="1:9" ht="47.25" x14ac:dyDescent="0.25">
      <c r="A102" s="47" t="s">
        <v>231</v>
      </c>
      <c r="B102" s="111" t="s">
        <v>254</v>
      </c>
      <c r="C102" s="112" t="s">
        <v>159</v>
      </c>
      <c r="D102" s="112" t="s">
        <v>159</v>
      </c>
      <c r="E102" s="112">
        <v>4310100</v>
      </c>
      <c r="F102" s="104"/>
      <c r="G102" s="104">
        <f>G103+G105</f>
        <v>119</v>
      </c>
      <c r="H102" s="104">
        <f t="shared" ref="H102:I102" si="36">H103+H105</f>
        <v>983</v>
      </c>
      <c r="I102" s="104">
        <f t="shared" si="36"/>
        <v>979</v>
      </c>
    </row>
    <row r="103" spans="1:9" ht="63" x14ac:dyDescent="0.25">
      <c r="A103" s="47" t="s">
        <v>206</v>
      </c>
      <c r="B103" s="111" t="s">
        <v>254</v>
      </c>
      <c r="C103" s="112" t="s">
        <v>159</v>
      </c>
      <c r="D103" s="112" t="s">
        <v>159</v>
      </c>
      <c r="E103" s="112">
        <v>4310100</v>
      </c>
      <c r="F103" s="104">
        <v>120</v>
      </c>
      <c r="G103" s="104">
        <f>G104</f>
        <v>0</v>
      </c>
      <c r="H103" s="104">
        <f t="shared" ref="H103:I103" si="37">H104</f>
        <v>725</v>
      </c>
      <c r="I103" s="104">
        <f t="shared" si="37"/>
        <v>725</v>
      </c>
    </row>
    <row r="104" spans="1:9" ht="31.5" x14ac:dyDescent="0.25">
      <c r="A104" s="47" t="s">
        <v>207</v>
      </c>
      <c r="B104" s="111" t="s">
        <v>254</v>
      </c>
      <c r="C104" s="112" t="s">
        <v>159</v>
      </c>
      <c r="D104" s="112" t="s">
        <v>159</v>
      </c>
      <c r="E104" s="112">
        <v>4310100</v>
      </c>
      <c r="F104" s="104">
        <v>121</v>
      </c>
      <c r="G104" s="104"/>
      <c r="H104" s="104">
        <v>725</v>
      </c>
      <c r="I104" s="104">
        <v>725</v>
      </c>
    </row>
    <row r="105" spans="1:9" ht="63" x14ac:dyDescent="0.25">
      <c r="A105" s="38" t="s">
        <v>208</v>
      </c>
      <c r="B105" s="111" t="s">
        <v>254</v>
      </c>
      <c r="C105" s="112" t="s">
        <v>159</v>
      </c>
      <c r="D105" s="112" t="s">
        <v>159</v>
      </c>
      <c r="E105" s="112">
        <v>4310100</v>
      </c>
      <c r="F105" s="104">
        <v>240</v>
      </c>
      <c r="G105" s="104">
        <f>G106</f>
        <v>119</v>
      </c>
      <c r="H105" s="104">
        <f t="shared" ref="H105:I105" si="38">H106</f>
        <v>258</v>
      </c>
      <c r="I105" s="104">
        <f t="shared" si="38"/>
        <v>254</v>
      </c>
    </row>
    <row r="106" spans="1:9" ht="63" x14ac:dyDescent="0.25">
      <c r="A106" s="38" t="s">
        <v>202</v>
      </c>
      <c r="B106" s="111" t="s">
        <v>254</v>
      </c>
      <c r="C106" s="112" t="s">
        <v>159</v>
      </c>
      <c r="D106" s="112" t="s">
        <v>159</v>
      </c>
      <c r="E106" s="112">
        <v>4310100</v>
      </c>
      <c r="F106" s="104">
        <v>244</v>
      </c>
      <c r="G106" s="104">
        <v>119</v>
      </c>
      <c r="H106" s="104">
        <v>258</v>
      </c>
      <c r="I106" s="104">
        <v>254</v>
      </c>
    </row>
    <row r="107" spans="1:9" ht="299.25" x14ac:dyDescent="0.25">
      <c r="A107" s="114" t="s">
        <v>345</v>
      </c>
      <c r="B107" s="111" t="s">
        <v>254</v>
      </c>
      <c r="C107" s="112" t="s">
        <v>159</v>
      </c>
      <c r="D107" s="112" t="s">
        <v>159</v>
      </c>
      <c r="E107" s="55">
        <v>5210300</v>
      </c>
      <c r="F107" s="110"/>
      <c r="G107" s="104">
        <f>G108</f>
        <v>0</v>
      </c>
      <c r="H107" s="104">
        <f t="shared" ref="H107:I107" si="39">H108</f>
        <v>119</v>
      </c>
      <c r="I107" s="104">
        <f t="shared" si="39"/>
        <v>119</v>
      </c>
    </row>
    <row r="108" spans="1:9" ht="31.5" x14ac:dyDescent="0.25">
      <c r="A108" s="114" t="s">
        <v>54</v>
      </c>
      <c r="B108" s="111" t="s">
        <v>254</v>
      </c>
      <c r="C108" s="112" t="s">
        <v>159</v>
      </c>
      <c r="D108" s="112" t="s">
        <v>159</v>
      </c>
      <c r="E108" s="100">
        <v>5210308</v>
      </c>
      <c r="F108" s="101">
        <v>540</v>
      </c>
      <c r="G108" s="104"/>
      <c r="H108" s="104">
        <v>119</v>
      </c>
      <c r="I108" s="103">
        <v>119</v>
      </c>
    </row>
    <row r="109" spans="1:9" ht="47.25" x14ac:dyDescent="0.25">
      <c r="A109" s="39" t="s">
        <v>232</v>
      </c>
      <c r="B109" s="41" t="s">
        <v>254</v>
      </c>
      <c r="C109" s="43" t="s">
        <v>169</v>
      </c>
      <c r="D109" s="43" t="s">
        <v>255</v>
      </c>
      <c r="E109" s="43"/>
      <c r="F109" s="44"/>
      <c r="G109" s="44">
        <f>G111+G117+G123</f>
        <v>19681.7</v>
      </c>
      <c r="H109" s="44">
        <f t="shared" ref="H109:I109" si="40">H111+H117+H123</f>
        <v>22323</v>
      </c>
      <c r="I109" s="44">
        <f t="shared" si="40"/>
        <v>22323</v>
      </c>
    </row>
    <row r="110" spans="1:9" x14ac:dyDescent="0.25">
      <c r="A110" s="46" t="s">
        <v>181</v>
      </c>
      <c r="B110" s="109" t="s">
        <v>254</v>
      </c>
      <c r="C110" s="113" t="s">
        <v>169</v>
      </c>
      <c r="D110" s="113" t="s">
        <v>153</v>
      </c>
      <c r="E110" s="113"/>
      <c r="F110" s="110"/>
      <c r="G110" s="110">
        <f>G111+G117+G123</f>
        <v>19681.7</v>
      </c>
      <c r="H110" s="110">
        <f t="shared" ref="H110:I110" si="41">H111+H117+H123</f>
        <v>22323</v>
      </c>
      <c r="I110" s="110">
        <f t="shared" si="41"/>
        <v>22323</v>
      </c>
    </row>
    <row r="111" spans="1:9" ht="47.25" x14ac:dyDescent="0.25">
      <c r="A111" s="47" t="s">
        <v>233</v>
      </c>
      <c r="B111" s="111" t="s">
        <v>254</v>
      </c>
      <c r="C111" s="112" t="s">
        <v>169</v>
      </c>
      <c r="D111" s="112" t="s">
        <v>153</v>
      </c>
      <c r="E111" s="112">
        <v>4400000</v>
      </c>
      <c r="F111" s="104"/>
      <c r="G111" s="104">
        <f>G112</f>
        <v>14457.7</v>
      </c>
      <c r="H111" s="104">
        <f t="shared" ref="H111:I113" si="42">H112</f>
        <v>16867</v>
      </c>
      <c r="I111" s="104">
        <f t="shared" si="42"/>
        <v>16867</v>
      </c>
    </row>
    <row r="112" spans="1:9" ht="63" x14ac:dyDescent="0.25">
      <c r="A112" s="38" t="s">
        <v>234</v>
      </c>
      <c r="B112" s="111" t="s">
        <v>254</v>
      </c>
      <c r="C112" s="112" t="s">
        <v>169</v>
      </c>
      <c r="D112" s="112" t="s">
        <v>153</v>
      </c>
      <c r="E112" s="112" t="s">
        <v>381</v>
      </c>
      <c r="F112" s="104"/>
      <c r="G112" s="104">
        <f>G113</f>
        <v>14457.7</v>
      </c>
      <c r="H112" s="104">
        <f t="shared" si="42"/>
        <v>16867</v>
      </c>
      <c r="I112" s="104">
        <f t="shared" si="42"/>
        <v>16867</v>
      </c>
    </row>
    <row r="113" spans="1:9" ht="126" x14ac:dyDescent="0.25">
      <c r="A113" s="38" t="s">
        <v>235</v>
      </c>
      <c r="B113" s="111" t="s">
        <v>254</v>
      </c>
      <c r="C113" s="112" t="s">
        <v>169</v>
      </c>
      <c r="D113" s="112" t="s">
        <v>153</v>
      </c>
      <c r="E113" s="112" t="s">
        <v>381</v>
      </c>
      <c r="F113" s="104">
        <v>600</v>
      </c>
      <c r="G113" s="104">
        <f>G114</f>
        <v>14457.7</v>
      </c>
      <c r="H113" s="104">
        <f t="shared" si="42"/>
        <v>16867</v>
      </c>
      <c r="I113" s="104">
        <f t="shared" si="42"/>
        <v>16867</v>
      </c>
    </row>
    <row r="114" spans="1:9" ht="47.25" x14ac:dyDescent="0.25">
      <c r="A114" s="38" t="s">
        <v>236</v>
      </c>
      <c r="B114" s="111" t="s">
        <v>254</v>
      </c>
      <c r="C114" s="112" t="s">
        <v>169</v>
      </c>
      <c r="D114" s="112" t="s">
        <v>153</v>
      </c>
      <c r="E114" s="112" t="s">
        <v>381</v>
      </c>
      <c r="F114" s="104">
        <v>620</v>
      </c>
      <c r="G114" s="104">
        <f>G115+G116</f>
        <v>14457.7</v>
      </c>
      <c r="H114" s="104">
        <f t="shared" ref="H114:I114" si="43">H115+H116</f>
        <v>16867</v>
      </c>
      <c r="I114" s="104">
        <f t="shared" si="43"/>
        <v>16867</v>
      </c>
    </row>
    <row r="115" spans="1:9" ht="110.25" x14ac:dyDescent="0.25">
      <c r="A115" s="38" t="s">
        <v>237</v>
      </c>
      <c r="B115" s="111" t="s">
        <v>254</v>
      </c>
      <c r="C115" s="112" t="s">
        <v>169</v>
      </c>
      <c r="D115" s="112" t="s">
        <v>153</v>
      </c>
      <c r="E115" s="112" t="s">
        <v>381</v>
      </c>
      <c r="F115" s="104">
        <v>621</v>
      </c>
      <c r="G115" s="104">
        <v>14457.7</v>
      </c>
      <c r="H115" s="104">
        <v>16281</v>
      </c>
      <c r="I115" s="104">
        <v>16281</v>
      </c>
    </row>
    <row r="116" spans="1:9" ht="63" x14ac:dyDescent="0.25">
      <c r="A116" s="114" t="s">
        <v>346</v>
      </c>
      <c r="B116" s="111" t="s">
        <v>254</v>
      </c>
      <c r="C116" s="112" t="s">
        <v>169</v>
      </c>
      <c r="D116" s="112" t="s">
        <v>153</v>
      </c>
      <c r="E116" s="112" t="s">
        <v>381</v>
      </c>
      <c r="F116" s="104">
        <v>622</v>
      </c>
      <c r="G116" s="104"/>
      <c r="H116" s="104">
        <v>586</v>
      </c>
      <c r="I116" s="104">
        <v>586</v>
      </c>
    </row>
    <row r="117" spans="1:9" x14ac:dyDescent="0.25">
      <c r="A117" s="47" t="s">
        <v>238</v>
      </c>
      <c r="B117" s="111" t="s">
        <v>254</v>
      </c>
      <c r="C117" s="112" t="s">
        <v>169</v>
      </c>
      <c r="D117" s="112" t="s">
        <v>153</v>
      </c>
      <c r="E117" s="112">
        <v>4420000</v>
      </c>
      <c r="F117" s="104"/>
      <c r="G117" s="104">
        <f>G118</f>
        <v>5224</v>
      </c>
      <c r="H117" s="104">
        <f t="shared" ref="H117:I119" si="44">H118</f>
        <v>5361</v>
      </c>
      <c r="I117" s="104">
        <f t="shared" si="44"/>
        <v>5361</v>
      </c>
    </row>
    <row r="118" spans="1:9" ht="63" x14ac:dyDescent="0.25">
      <c r="A118" s="47" t="s">
        <v>234</v>
      </c>
      <c r="B118" s="111" t="s">
        <v>254</v>
      </c>
      <c r="C118" s="112" t="s">
        <v>169</v>
      </c>
      <c r="D118" s="112" t="s">
        <v>153</v>
      </c>
      <c r="E118" s="112">
        <v>4429900</v>
      </c>
      <c r="F118" s="104"/>
      <c r="G118" s="104">
        <f>G119</f>
        <v>5224</v>
      </c>
      <c r="H118" s="104">
        <f t="shared" si="44"/>
        <v>5361</v>
      </c>
      <c r="I118" s="104">
        <f t="shared" si="44"/>
        <v>5361</v>
      </c>
    </row>
    <row r="119" spans="1:9" ht="126" x14ac:dyDescent="0.25">
      <c r="A119" s="47" t="s">
        <v>235</v>
      </c>
      <c r="B119" s="111" t="s">
        <v>254</v>
      </c>
      <c r="C119" s="112" t="s">
        <v>169</v>
      </c>
      <c r="D119" s="112" t="s">
        <v>153</v>
      </c>
      <c r="E119" s="112" t="s">
        <v>383</v>
      </c>
      <c r="F119" s="104">
        <v>600</v>
      </c>
      <c r="G119" s="104">
        <f>G120</f>
        <v>5224</v>
      </c>
      <c r="H119" s="104">
        <f t="shared" si="44"/>
        <v>5361</v>
      </c>
      <c r="I119" s="104">
        <f t="shared" si="44"/>
        <v>5361</v>
      </c>
    </row>
    <row r="120" spans="1:9" ht="47.25" x14ac:dyDescent="0.25">
      <c r="A120" s="47" t="s">
        <v>236</v>
      </c>
      <c r="B120" s="111" t="s">
        <v>254</v>
      </c>
      <c r="C120" s="112" t="s">
        <v>169</v>
      </c>
      <c r="D120" s="112" t="s">
        <v>153</v>
      </c>
      <c r="E120" s="112" t="s">
        <v>383</v>
      </c>
      <c r="F120" s="104">
        <v>620</v>
      </c>
      <c r="G120" s="104">
        <f>G121+G122</f>
        <v>5224</v>
      </c>
      <c r="H120" s="104">
        <f t="shared" ref="H120:I120" si="45">H121+H122</f>
        <v>5361</v>
      </c>
      <c r="I120" s="104">
        <f t="shared" si="45"/>
        <v>5361</v>
      </c>
    </row>
    <row r="121" spans="1:9" ht="110.25" x14ac:dyDescent="0.25">
      <c r="A121" s="47" t="s">
        <v>237</v>
      </c>
      <c r="B121" s="111" t="s">
        <v>254</v>
      </c>
      <c r="C121" s="112" t="s">
        <v>169</v>
      </c>
      <c r="D121" s="112" t="s">
        <v>153</v>
      </c>
      <c r="E121" s="112" t="s">
        <v>383</v>
      </c>
      <c r="F121" s="104">
        <v>621</v>
      </c>
      <c r="G121" s="104">
        <v>5224</v>
      </c>
      <c r="H121" s="104">
        <v>5238</v>
      </c>
      <c r="I121" s="104">
        <v>5238</v>
      </c>
    </row>
    <row r="122" spans="1:9" ht="63" x14ac:dyDescent="0.25">
      <c r="A122" s="114" t="s">
        <v>346</v>
      </c>
      <c r="B122" s="111" t="s">
        <v>254</v>
      </c>
      <c r="C122" s="112" t="s">
        <v>169</v>
      </c>
      <c r="D122" s="112" t="s">
        <v>153</v>
      </c>
      <c r="E122" s="112" t="s">
        <v>383</v>
      </c>
      <c r="F122" s="104">
        <v>622</v>
      </c>
      <c r="G122" s="104"/>
      <c r="H122" s="104">
        <v>123</v>
      </c>
      <c r="I122" s="104">
        <v>123</v>
      </c>
    </row>
    <row r="123" spans="1:9" ht="94.5" x14ac:dyDescent="0.25">
      <c r="A123" s="47" t="s">
        <v>239</v>
      </c>
      <c r="B123" s="111" t="s">
        <v>254</v>
      </c>
      <c r="C123" s="112" t="s">
        <v>169</v>
      </c>
      <c r="D123" s="112" t="s">
        <v>153</v>
      </c>
      <c r="E123" s="112">
        <v>4508500</v>
      </c>
      <c r="F123" s="104"/>
      <c r="G123" s="104">
        <f>G124</f>
        <v>0</v>
      </c>
      <c r="H123" s="104">
        <f t="shared" ref="H123:I124" si="46">H124</f>
        <v>95</v>
      </c>
      <c r="I123" s="104">
        <f t="shared" si="46"/>
        <v>95</v>
      </c>
    </row>
    <row r="124" spans="1:9" ht="63" x14ac:dyDescent="0.25">
      <c r="A124" s="47" t="s">
        <v>208</v>
      </c>
      <c r="B124" s="111" t="s">
        <v>254</v>
      </c>
      <c r="C124" s="112" t="s">
        <v>169</v>
      </c>
      <c r="D124" s="112" t="s">
        <v>153</v>
      </c>
      <c r="E124" s="112">
        <v>4508500</v>
      </c>
      <c r="F124" s="104">
        <v>240</v>
      </c>
      <c r="G124" s="104">
        <f>G125</f>
        <v>0</v>
      </c>
      <c r="H124" s="104">
        <f t="shared" si="46"/>
        <v>95</v>
      </c>
      <c r="I124" s="104">
        <f t="shared" si="46"/>
        <v>95</v>
      </c>
    </row>
    <row r="125" spans="1:9" ht="63" x14ac:dyDescent="0.25">
      <c r="A125" s="47" t="s">
        <v>202</v>
      </c>
      <c r="B125" s="111" t="s">
        <v>254</v>
      </c>
      <c r="C125" s="112" t="s">
        <v>169</v>
      </c>
      <c r="D125" s="112" t="s">
        <v>153</v>
      </c>
      <c r="E125" s="112">
        <v>4508500</v>
      </c>
      <c r="F125" s="104">
        <v>244</v>
      </c>
      <c r="G125" s="104"/>
      <c r="H125" s="104">
        <v>95</v>
      </c>
      <c r="I125" s="104">
        <v>95</v>
      </c>
    </row>
    <row r="126" spans="1:9" ht="31.5" x14ac:dyDescent="0.25">
      <c r="A126" s="51" t="s">
        <v>240</v>
      </c>
      <c r="B126" s="41" t="s">
        <v>254</v>
      </c>
      <c r="C126" s="43">
        <v>10</v>
      </c>
      <c r="D126" s="43" t="s">
        <v>255</v>
      </c>
      <c r="E126" s="43"/>
      <c r="F126" s="44"/>
      <c r="G126" s="44">
        <f>G127+G132</f>
        <v>180</v>
      </c>
      <c r="H126" s="44">
        <f t="shared" ref="H126:I126" si="47">H127+H132</f>
        <v>550</v>
      </c>
      <c r="I126" s="44">
        <f t="shared" si="47"/>
        <v>550</v>
      </c>
    </row>
    <row r="127" spans="1:9" ht="31.5" x14ac:dyDescent="0.25">
      <c r="A127" s="46" t="s">
        <v>183</v>
      </c>
      <c r="B127" s="109" t="s">
        <v>254</v>
      </c>
      <c r="C127" s="113">
        <v>10</v>
      </c>
      <c r="D127" s="113" t="s">
        <v>153</v>
      </c>
      <c r="E127" s="113"/>
      <c r="F127" s="110"/>
      <c r="G127" s="110">
        <f>G128</f>
        <v>180</v>
      </c>
      <c r="H127" s="110">
        <f t="shared" ref="H127:I130" si="48">H128</f>
        <v>300</v>
      </c>
      <c r="I127" s="110">
        <f t="shared" si="48"/>
        <v>300</v>
      </c>
    </row>
    <row r="128" spans="1:9" ht="63" x14ac:dyDescent="0.25">
      <c r="A128" s="38" t="s">
        <v>241</v>
      </c>
      <c r="B128" s="111" t="s">
        <v>254</v>
      </c>
      <c r="C128" s="112">
        <v>10</v>
      </c>
      <c r="D128" s="112" t="s">
        <v>153</v>
      </c>
      <c r="E128" s="112">
        <v>4910000</v>
      </c>
      <c r="F128" s="104"/>
      <c r="G128" s="104">
        <f>G129</f>
        <v>180</v>
      </c>
      <c r="H128" s="104">
        <f t="shared" si="48"/>
        <v>300</v>
      </c>
      <c r="I128" s="104">
        <f t="shared" si="48"/>
        <v>300</v>
      </c>
    </row>
    <row r="129" spans="1:9" ht="47.25" x14ac:dyDescent="0.25">
      <c r="A129" s="38" t="s">
        <v>242</v>
      </c>
      <c r="B129" s="111" t="s">
        <v>254</v>
      </c>
      <c r="C129" s="112">
        <v>10</v>
      </c>
      <c r="D129" s="112" t="s">
        <v>153</v>
      </c>
      <c r="E129" s="112">
        <v>4910100</v>
      </c>
      <c r="F129" s="104"/>
      <c r="G129" s="104">
        <f>G130</f>
        <v>180</v>
      </c>
      <c r="H129" s="104">
        <f t="shared" si="48"/>
        <v>300</v>
      </c>
      <c r="I129" s="104">
        <f t="shared" si="48"/>
        <v>300</v>
      </c>
    </row>
    <row r="130" spans="1:9" ht="78.75" x14ac:dyDescent="0.25">
      <c r="A130" s="38" t="s">
        <v>243</v>
      </c>
      <c r="B130" s="111" t="s">
        <v>254</v>
      </c>
      <c r="C130" s="112">
        <v>10</v>
      </c>
      <c r="D130" s="112" t="s">
        <v>153</v>
      </c>
      <c r="E130" s="112">
        <v>4910100</v>
      </c>
      <c r="F130" s="104">
        <v>320</v>
      </c>
      <c r="G130" s="104">
        <f>G131</f>
        <v>180</v>
      </c>
      <c r="H130" s="104">
        <f t="shared" si="48"/>
        <v>300</v>
      </c>
      <c r="I130" s="104">
        <f t="shared" si="48"/>
        <v>300</v>
      </c>
    </row>
    <row r="131" spans="1:9" ht="110.25" x14ac:dyDescent="0.25">
      <c r="A131" s="38" t="s">
        <v>244</v>
      </c>
      <c r="B131" s="111" t="s">
        <v>254</v>
      </c>
      <c r="C131" s="112">
        <v>10</v>
      </c>
      <c r="D131" s="112" t="s">
        <v>153</v>
      </c>
      <c r="E131" s="112">
        <v>4910100</v>
      </c>
      <c r="F131" s="104">
        <v>321</v>
      </c>
      <c r="G131" s="104">
        <v>180</v>
      </c>
      <c r="H131" s="104">
        <v>300</v>
      </c>
      <c r="I131" s="103">
        <v>300</v>
      </c>
    </row>
    <row r="132" spans="1:9" ht="47.25" x14ac:dyDescent="0.25">
      <c r="A132" s="46" t="s">
        <v>184</v>
      </c>
      <c r="B132" s="109" t="s">
        <v>254</v>
      </c>
      <c r="C132" s="113">
        <v>10</v>
      </c>
      <c r="D132" s="113" t="s">
        <v>156</v>
      </c>
      <c r="E132" s="113"/>
      <c r="F132" s="110"/>
      <c r="G132" s="110">
        <f>G136</f>
        <v>0</v>
      </c>
      <c r="H132" s="110">
        <f>H136+H133</f>
        <v>250</v>
      </c>
      <c r="I132" s="110">
        <f>I136+I133</f>
        <v>250</v>
      </c>
    </row>
    <row r="133" spans="1:9" ht="47.25" x14ac:dyDescent="0.25">
      <c r="A133" s="119" t="s">
        <v>352</v>
      </c>
      <c r="B133" s="111" t="s">
        <v>254</v>
      </c>
      <c r="C133" s="112">
        <v>10</v>
      </c>
      <c r="D133" s="112" t="s">
        <v>156</v>
      </c>
      <c r="E133" s="112" t="s">
        <v>351</v>
      </c>
      <c r="F133" s="110"/>
      <c r="G133" s="104">
        <f>G134</f>
        <v>0</v>
      </c>
      <c r="H133" s="104">
        <f t="shared" ref="H133:I134" si="49">H134</f>
        <v>50</v>
      </c>
      <c r="I133" s="104">
        <f t="shared" si="49"/>
        <v>50</v>
      </c>
    </row>
    <row r="134" spans="1:9" ht="63" x14ac:dyDescent="0.25">
      <c r="A134" s="38" t="s">
        <v>208</v>
      </c>
      <c r="B134" s="111" t="s">
        <v>254</v>
      </c>
      <c r="C134" s="112">
        <v>10</v>
      </c>
      <c r="D134" s="112" t="s">
        <v>156</v>
      </c>
      <c r="E134" s="112" t="s">
        <v>351</v>
      </c>
      <c r="F134" s="104">
        <v>240</v>
      </c>
      <c r="G134" s="104">
        <f>G135</f>
        <v>0</v>
      </c>
      <c r="H134" s="104">
        <f t="shared" si="49"/>
        <v>50</v>
      </c>
      <c r="I134" s="104">
        <f t="shared" si="49"/>
        <v>50</v>
      </c>
    </row>
    <row r="135" spans="1:9" ht="63" x14ac:dyDescent="0.25">
      <c r="A135" s="38" t="s">
        <v>202</v>
      </c>
      <c r="B135" s="111" t="s">
        <v>254</v>
      </c>
      <c r="C135" s="112">
        <v>10</v>
      </c>
      <c r="D135" s="112" t="s">
        <v>156</v>
      </c>
      <c r="E135" s="112" t="s">
        <v>351</v>
      </c>
      <c r="F135" s="104">
        <v>244</v>
      </c>
      <c r="G135" s="104"/>
      <c r="H135" s="104">
        <v>50</v>
      </c>
      <c r="I135" s="104">
        <v>50</v>
      </c>
    </row>
    <row r="136" spans="1:9" ht="47.25" x14ac:dyDescent="0.25">
      <c r="A136" s="38" t="s">
        <v>245</v>
      </c>
      <c r="B136" s="111" t="s">
        <v>254</v>
      </c>
      <c r="C136" s="112">
        <v>10</v>
      </c>
      <c r="D136" s="112" t="s">
        <v>156</v>
      </c>
      <c r="E136" s="112">
        <v>5140100</v>
      </c>
      <c r="F136" s="44"/>
      <c r="G136" s="104">
        <f>G137</f>
        <v>0</v>
      </c>
      <c r="H136" s="104">
        <f t="shared" ref="H136:I137" si="50">H137</f>
        <v>200</v>
      </c>
      <c r="I136" s="104">
        <f t="shared" si="50"/>
        <v>200</v>
      </c>
    </row>
    <row r="137" spans="1:9" ht="49.5" customHeight="1" x14ac:dyDescent="0.25">
      <c r="A137" s="38" t="s">
        <v>208</v>
      </c>
      <c r="B137" s="111" t="s">
        <v>254</v>
      </c>
      <c r="C137" s="112">
        <v>10</v>
      </c>
      <c r="D137" s="112" t="s">
        <v>156</v>
      </c>
      <c r="E137" s="112">
        <v>5140100</v>
      </c>
      <c r="F137" s="104">
        <v>240</v>
      </c>
      <c r="G137" s="104">
        <f>G138</f>
        <v>0</v>
      </c>
      <c r="H137" s="104">
        <f t="shared" si="50"/>
        <v>200</v>
      </c>
      <c r="I137" s="104">
        <f t="shared" si="50"/>
        <v>200</v>
      </c>
    </row>
    <row r="138" spans="1:9" ht="63" x14ac:dyDescent="0.25">
      <c r="A138" s="38" t="s">
        <v>202</v>
      </c>
      <c r="B138" s="111" t="s">
        <v>254</v>
      </c>
      <c r="C138" s="112">
        <v>10</v>
      </c>
      <c r="D138" s="112" t="s">
        <v>156</v>
      </c>
      <c r="E138" s="112">
        <v>5140100</v>
      </c>
      <c r="F138" s="104">
        <v>244</v>
      </c>
      <c r="G138" s="104"/>
      <c r="H138" s="104">
        <v>200</v>
      </c>
      <c r="I138" s="103">
        <v>200</v>
      </c>
    </row>
    <row r="139" spans="1:9" ht="31.5" x14ac:dyDescent="0.25">
      <c r="A139" s="39" t="s">
        <v>246</v>
      </c>
      <c r="B139" s="41" t="s">
        <v>254</v>
      </c>
      <c r="C139" s="43">
        <v>11</v>
      </c>
      <c r="D139" s="43" t="s">
        <v>255</v>
      </c>
      <c r="E139" s="43"/>
      <c r="F139" s="44"/>
      <c r="G139" s="44">
        <f>G140</f>
        <v>10153</v>
      </c>
      <c r="H139" s="44">
        <f t="shared" ref="H139:I143" si="51">H140</f>
        <v>10571</v>
      </c>
      <c r="I139" s="44">
        <f t="shared" si="51"/>
        <v>10571</v>
      </c>
    </row>
    <row r="140" spans="1:9" x14ac:dyDescent="0.25">
      <c r="A140" s="46" t="s">
        <v>186</v>
      </c>
      <c r="B140" s="109" t="s">
        <v>254</v>
      </c>
      <c r="C140" s="113">
        <v>11</v>
      </c>
      <c r="D140" s="113" t="s">
        <v>154</v>
      </c>
      <c r="E140" s="113"/>
      <c r="F140" s="110"/>
      <c r="G140" s="44">
        <f>G141</f>
        <v>10153</v>
      </c>
      <c r="H140" s="44">
        <f t="shared" si="51"/>
        <v>10571</v>
      </c>
      <c r="I140" s="44">
        <f t="shared" si="51"/>
        <v>10571</v>
      </c>
    </row>
    <row r="141" spans="1:9" ht="47.25" x14ac:dyDescent="0.25">
      <c r="A141" s="38" t="s">
        <v>247</v>
      </c>
      <c r="B141" s="111" t="s">
        <v>254</v>
      </c>
      <c r="C141" s="112">
        <v>11</v>
      </c>
      <c r="D141" s="112" t="s">
        <v>154</v>
      </c>
      <c r="E141" s="112">
        <v>4820000</v>
      </c>
      <c r="F141" s="104"/>
      <c r="G141" s="104">
        <f>G142</f>
        <v>10153</v>
      </c>
      <c r="H141" s="104">
        <f t="shared" si="51"/>
        <v>10571</v>
      </c>
      <c r="I141" s="104">
        <f t="shared" si="51"/>
        <v>10571</v>
      </c>
    </row>
    <row r="142" spans="1:9" ht="63" x14ac:dyDescent="0.25">
      <c r="A142" s="38" t="s">
        <v>234</v>
      </c>
      <c r="B142" s="111" t="s">
        <v>254</v>
      </c>
      <c r="C142" s="112">
        <v>11</v>
      </c>
      <c r="D142" s="112" t="s">
        <v>154</v>
      </c>
      <c r="E142" s="112" t="s">
        <v>392</v>
      </c>
      <c r="F142" s="104"/>
      <c r="G142" s="104">
        <f>G143</f>
        <v>10153</v>
      </c>
      <c r="H142" s="104">
        <f t="shared" si="51"/>
        <v>10571</v>
      </c>
      <c r="I142" s="104">
        <f t="shared" si="51"/>
        <v>10571</v>
      </c>
    </row>
    <row r="143" spans="1:9" ht="126" x14ac:dyDescent="0.25">
      <c r="A143" s="38" t="s">
        <v>235</v>
      </c>
      <c r="B143" s="111" t="s">
        <v>254</v>
      </c>
      <c r="C143" s="112">
        <v>11</v>
      </c>
      <c r="D143" s="112" t="s">
        <v>154</v>
      </c>
      <c r="E143" s="112" t="s">
        <v>392</v>
      </c>
      <c r="F143" s="104">
        <v>600</v>
      </c>
      <c r="G143" s="104">
        <f>G144</f>
        <v>10153</v>
      </c>
      <c r="H143" s="104">
        <f t="shared" si="51"/>
        <v>10571</v>
      </c>
      <c r="I143" s="104">
        <f t="shared" si="51"/>
        <v>10571</v>
      </c>
    </row>
    <row r="144" spans="1:9" ht="47.25" x14ac:dyDescent="0.25">
      <c r="A144" s="38" t="s">
        <v>236</v>
      </c>
      <c r="B144" s="111" t="s">
        <v>254</v>
      </c>
      <c r="C144" s="112">
        <v>11</v>
      </c>
      <c r="D144" s="112" t="s">
        <v>154</v>
      </c>
      <c r="E144" s="112" t="s">
        <v>392</v>
      </c>
      <c r="F144" s="104">
        <v>620</v>
      </c>
      <c r="G144" s="104">
        <f>G145+G146</f>
        <v>10153</v>
      </c>
      <c r="H144" s="104">
        <f t="shared" ref="H144:I144" si="52">H145+H146</f>
        <v>10571</v>
      </c>
      <c r="I144" s="104">
        <f t="shared" si="52"/>
        <v>10571</v>
      </c>
    </row>
    <row r="145" spans="1:9" ht="110.25" x14ac:dyDescent="0.25">
      <c r="A145" s="38" t="s">
        <v>237</v>
      </c>
      <c r="B145" s="111" t="s">
        <v>254</v>
      </c>
      <c r="C145" s="112">
        <v>11</v>
      </c>
      <c r="D145" s="112" t="s">
        <v>154</v>
      </c>
      <c r="E145" s="112" t="s">
        <v>392</v>
      </c>
      <c r="F145" s="104">
        <v>621</v>
      </c>
      <c r="G145" s="104">
        <v>10153</v>
      </c>
      <c r="H145" s="104">
        <v>9875</v>
      </c>
      <c r="I145" s="103">
        <v>9875</v>
      </c>
    </row>
    <row r="146" spans="1:9" ht="63" x14ac:dyDescent="0.25">
      <c r="A146" s="114" t="s">
        <v>346</v>
      </c>
      <c r="B146" s="111" t="s">
        <v>254</v>
      </c>
      <c r="C146" s="112">
        <v>11</v>
      </c>
      <c r="D146" s="112" t="s">
        <v>154</v>
      </c>
      <c r="E146" s="112" t="s">
        <v>392</v>
      </c>
      <c r="F146" s="104">
        <v>622</v>
      </c>
      <c r="G146" s="104"/>
      <c r="H146" s="104">
        <v>696</v>
      </c>
      <c r="I146" s="103">
        <v>696</v>
      </c>
    </row>
    <row r="147" spans="1:9" x14ac:dyDescent="0.25">
      <c r="A147" s="51" t="s">
        <v>249</v>
      </c>
      <c r="B147" s="58"/>
      <c r="C147" s="43"/>
      <c r="D147" s="43"/>
      <c r="E147" s="43"/>
      <c r="F147" s="44"/>
      <c r="G147" s="44">
        <f>G8</f>
        <v>59429.7</v>
      </c>
      <c r="H147" s="44">
        <f t="shared" ref="H147:I147" si="53">H8</f>
        <v>98938</v>
      </c>
      <c r="I147" s="44">
        <f t="shared" si="53"/>
        <v>94154</v>
      </c>
    </row>
    <row r="148" spans="1:9" x14ac:dyDescent="0.25">
      <c r="H148" s="36">
        <v>98938</v>
      </c>
      <c r="I148" s="36">
        <v>94154</v>
      </c>
    </row>
  </sheetData>
  <mergeCells count="20">
    <mergeCell ref="G2:I2"/>
    <mergeCell ref="A4:I4"/>
    <mergeCell ref="A6:A7"/>
    <mergeCell ref="A61:A62"/>
    <mergeCell ref="B61:B62"/>
    <mergeCell ref="F61:F62"/>
    <mergeCell ref="H61:H62"/>
    <mergeCell ref="B6:B7"/>
    <mergeCell ref="C61:C62"/>
    <mergeCell ref="D61:D62"/>
    <mergeCell ref="E61:E62"/>
    <mergeCell ref="G61:G62"/>
    <mergeCell ref="I61:I62"/>
    <mergeCell ref="G6:G7"/>
    <mergeCell ref="H6:H7"/>
    <mergeCell ref="I6:I7"/>
    <mergeCell ref="C6:C7"/>
    <mergeCell ref="D6:D7"/>
    <mergeCell ref="E6:E7"/>
    <mergeCell ref="F6:F7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I12" sqref="I12"/>
    </sheetView>
  </sheetViews>
  <sheetFormatPr defaultRowHeight="15" x14ac:dyDescent="0.25"/>
  <cols>
    <col min="1" max="1" width="29.5703125" customWidth="1"/>
    <col min="2" max="2" width="7.28515625" customWidth="1"/>
    <col min="3" max="3" width="5.85546875" customWidth="1"/>
    <col min="4" max="4" width="13.42578125" customWidth="1"/>
    <col min="5" max="5" width="13" customWidth="1"/>
    <col min="6" max="6" width="13.7109375" customWidth="1"/>
  </cols>
  <sheetData>
    <row r="1" spans="1:6" x14ac:dyDescent="0.25">
      <c r="E1" t="s">
        <v>192</v>
      </c>
    </row>
    <row r="2" spans="1:6" x14ac:dyDescent="0.25">
      <c r="E2" t="s">
        <v>60</v>
      </c>
    </row>
    <row r="3" spans="1:6" x14ac:dyDescent="0.25">
      <c r="E3" t="s">
        <v>61</v>
      </c>
    </row>
    <row r="4" spans="1:6" ht="15.75" x14ac:dyDescent="0.25">
      <c r="A4" s="21" t="s">
        <v>193</v>
      </c>
      <c r="B4" s="21"/>
      <c r="C4" s="21"/>
      <c r="D4" s="22"/>
      <c r="E4" s="22"/>
      <c r="F4" s="22"/>
    </row>
    <row r="5" spans="1:6" ht="15.75" x14ac:dyDescent="0.25">
      <c r="A5" s="21" t="s">
        <v>331</v>
      </c>
      <c r="B5" s="21"/>
      <c r="C5" s="21"/>
      <c r="D5" s="22"/>
      <c r="E5" s="22"/>
      <c r="F5" s="22"/>
    </row>
    <row r="6" spans="1:6" ht="15.75" x14ac:dyDescent="0.25">
      <c r="A6" s="21"/>
      <c r="B6" s="21"/>
      <c r="C6" s="21"/>
      <c r="D6" s="21"/>
      <c r="E6" s="18"/>
      <c r="F6" s="19" t="s">
        <v>0</v>
      </c>
    </row>
    <row r="7" spans="1:6" ht="47.25" x14ac:dyDescent="0.25">
      <c r="A7" s="23" t="s">
        <v>145</v>
      </c>
      <c r="B7" s="24" t="s">
        <v>146</v>
      </c>
      <c r="C7" s="24" t="s">
        <v>147</v>
      </c>
      <c r="D7" s="23" t="s">
        <v>332</v>
      </c>
      <c r="E7" s="23" t="s">
        <v>333</v>
      </c>
      <c r="F7" s="23" t="s">
        <v>334</v>
      </c>
    </row>
    <row r="8" spans="1:6" ht="15.75" x14ac:dyDescent="0.25">
      <c r="A8" s="33">
        <v>1</v>
      </c>
      <c r="B8" s="34" t="s">
        <v>148</v>
      </c>
      <c r="C8" s="34" t="s">
        <v>4</v>
      </c>
      <c r="D8" s="34" t="s">
        <v>149</v>
      </c>
      <c r="E8" s="34" t="s">
        <v>150</v>
      </c>
      <c r="F8" s="34" t="s">
        <v>151</v>
      </c>
    </row>
    <row r="9" spans="1:6" ht="33" customHeight="1" x14ac:dyDescent="0.25">
      <c r="A9" s="26" t="s">
        <v>152</v>
      </c>
      <c r="B9" s="27" t="s">
        <v>153</v>
      </c>
      <c r="C9" s="27"/>
      <c r="D9" s="28">
        <f>D10+D11+D13+D12</f>
        <v>11167</v>
      </c>
      <c r="E9" s="28">
        <f t="shared" ref="E9:F9" si="0">E10+E11+E13+E12</f>
        <v>16709</v>
      </c>
      <c r="F9" s="28">
        <f t="shared" si="0"/>
        <v>16556</v>
      </c>
    </row>
    <row r="10" spans="1:6" ht="94.5" customHeight="1" x14ac:dyDescent="0.25">
      <c r="A10" s="29" t="s">
        <v>155</v>
      </c>
      <c r="B10" s="25" t="s">
        <v>153</v>
      </c>
      <c r="C10" s="25" t="s">
        <v>156</v>
      </c>
      <c r="D10" s="30"/>
      <c r="E10" s="30">
        <v>489</v>
      </c>
      <c r="F10" s="30">
        <v>489</v>
      </c>
    </row>
    <row r="11" spans="1:6" ht="124.5" customHeight="1" x14ac:dyDescent="0.25">
      <c r="A11" s="29" t="s">
        <v>157</v>
      </c>
      <c r="B11" s="25" t="s">
        <v>153</v>
      </c>
      <c r="C11" s="25" t="s">
        <v>158</v>
      </c>
      <c r="D11" s="30">
        <v>10203</v>
      </c>
      <c r="E11" s="30">
        <v>13201</v>
      </c>
      <c r="F11" s="30">
        <v>13179</v>
      </c>
    </row>
    <row r="12" spans="1:6" ht="94.5" customHeight="1" x14ac:dyDescent="0.25">
      <c r="A12" s="122" t="s">
        <v>335</v>
      </c>
      <c r="B12" s="25" t="s">
        <v>153</v>
      </c>
      <c r="C12" s="25" t="s">
        <v>336</v>
      </c>
      <c r="D12" s="30">
        <v>4</v>
      </c>
      <c r="E12" s="30">
        <v>4</v>
      </c>
      <c r="F12" s="30">
        <v>4</v>
      </c>
    </row>
    <row r="13" spans="1:6" ht="36" customHeight="1" x14ac:dyDescent="0.25">
      <c r="A13" s="29" t="s">
        <v>161</v>
      </c>
      <c r="B13" s="25" t="s">
        <v>153</v>
      </c>
      <c r="C13" s="25" t="s">
        <v>162</v>
      </c>
      <c r="D13" s="30">
        <v>960</v>
      </c>
      <c r="E13" s="30">
        <v>3015</v>
      </c>
      <c r="F13" s="30">
        <v>2884</v>
      </c>
    </row>
    <row r="14" spans="1:6" ht="31.5" x14ac:dyDescent="0.25">
      <c r="A14" s="31" t="s">
        <v>190</v>
      </c>
      <c r="B14" s="27" t="s">
        <v>154</v>
      </c>
      <c r="C14" s="27"/>
      <c r="D14" s="28">
        <v>1526</v>
      </c>
      <c r="E14" s="28">
        <v>1526</v>
      </c>
      <c r="F14" s="28">
        <v>1526</v>
      </c>
    </row>
    <row r="15" spans="1:6" ht="31.5" x14ac:dyDescent="0.25">
      <c r="A15" s="20" t="s">
        <v>189</v>
      </c>
      <c r="B15" s="25" t="s">
        <v>154</v>
      </c>
      <c r="C15" s="25" t="s">
        <v>156</v>
      </c>
      <c r="D15" s="30">
        <v>1526</v>
      </c>
      <c r="E15" s="30">
        <v>1526</v>
      </c>
      <c r="F15" s="30">
        <v>1526</v>
      </c>
    </row>
    <row r="16" spans="1:6" ht="63" x14ac:dyDescent="0.25">
      <c r="A16" s="26" t="s">
        <v>163</v>
      </c>
      <c r="B16" s="27" t="s">
        <v>156</v>
      </c>
      <c r="C16" s="27"/>
      <c r="D16" s="28">
        <f>D17+D19+D18</f>
        <v>2444</v>
      </c>
      <c r="E16" s="28">
        <f t="shared" ref="E16:F16" si="1">E17+E19+E18</f>
        <v>2992</v>
      </c>
      <c r="F16" s="28">
        <f t="shared" si="1"/>
        <v>2823</v>
      </c>
    </row>
    <row r="17" spans="1:6" ht="81" customHeight="1" x14ac:dyDescent="0.25">
      <c r="A17" s="29" t="s">
        <v>164</v>
      </c>
      <c r="B17" s="25" t="s">
        <v>156</v>
      </c>
      <c r="C17" s="25" t="s">
        <v>165</v>
      </c>
      <c r="D17" s="30">
        <v>32</v>
      </c>
      <c r="E17" s="30">
        <v>857</v>
      </c>
      <c r="F17" s="30">
        <v>689</v>
      </c>
    </row>
    <row r="18" spans="1:6" ht="36" customHeight="1" x14ac:dyDescent="0.25">
      <c r="A18" s="38" t="s">
        <v>194</v>
      </c>
      <c r="B18" s="25" t="s">
        <v>156</v>
      </c>
      <c r="C18" s="25" t="s">
        <v>170</v>
      </c>
      <c r="D18" s="30">
        <v>2081</v>
      </c>
      <c r="E18" s="30">
        <v>1804</v>
      </c>
      <c r="F18" s="30">
        <v>1803</v>
      </c>
    </row>
    <row r="19" spans="1:6" ht="63" x14ac:dyDescent="0.25">
      <c r="A19" s="29" t="s">
        <v>166</v>
      </c>
      <c r="B19" s="25" t="s">
        <v>156</v>
      </c>
      <c r="C19" s="25" t="s">
        <v>167</v>
      </c>
      <c r="D19" s="30">
        <v>331</v>
      </c>
      <c r="E19" s="30">
        <v>331</v>
      </c>
      <c r="F19" s="30">
        <v>331</v>
      </c>
    </row>
    <row r="20" spans="1:6" ht="31.5" x14ac:dyDescent="0.25">
      <c r="A20" s="26" t="s">
        <v>168</v>
      </c>
      <c r="B20" s="27" t="s">
        <v>158</v>
      </c>
      <c r="C20" s="27"/>
      <c r="D20" s="28">
        <f>D21+D23+D22</f>
        <v>2210</v>
      </c>
      <c r="E20" s="28">
        <f t="shared" ref="E20:F20" si="2">E21+E23+E22</f>
        <v>11542</v>
      </c>
      <c r="F20" s="28">
        <f t="shared" si="2"/>
        <v>9937</v>
      </c>
    </row>
    <row r="21" spans="1:6" ht="31.5" x14ac:dyDescent="0.25">
      <c r="A21" s="23" t="s">
        <v>191</v>
      </c>
      <c r="B21" s="25" t="s">
        <v>158</v>
      </c>
      <c r="C21" s="25" t="s">
        <v>165</v>
      </c>
      <c r="D21" s="30">
        <v>2210</v>
      </c>
      <c r="E21" s="30">
        <v>9942</v>
      </c>
      <c r="F21" s="30">
        <v>9937</v>
      </c>
    </row>
    <row r="22" spans="1:6" ht="26.25" customHeight="1" x14ac:dyDescent="0.25">
      <c r="A22" s="123" t="s">
        <v>337</v>
      </c>
      <c r="B22" s="25" t="s">
        <v>158</v>
      </c>
      <c r="C22" s="25" t="s">
        <v>170</v>
      </c>
      <c r="D22" s="30"/>
      <c r="E22" s="30">
        <v>1600</v>
      </c>
      <c r="F22" s="30"/>
    </row>
    <row r="23" spans="1:6" ht="31.5" x14ac:dyDescent="0.25">
      <c r="A23" s="29" t="s">
        <v>171</v>
      </c>
      <c r="B23" s="25" t="s">
        <v>158</v>
      </c>
      <c r="C23" s="25" t="s">
        <v>172</v>
      </c>
      <c r="D23" s="30"/>
      <c r="E23" s="30"/>
      <c r="F23" s="30"/>
    </row>
    <row r="24" spans="1:6" ht="46.5" customHeight="1" x14ac:dyDescent="0.25">
      <c r="A24" s="26" t="s">
        <v>173</v>
      </c>
      <c r="B24" s="27" t="s">
        <v>174</v>
      </c>
      <c r="C24" s="27"/>
      <c r="D24" s="28">
        <f>D25+D26+D27</f>
        <v>11949</v>
      </c>
      <c r="E24" s="28">
        <f t="shared" ref="E24:F24" si="3">E25+E26+E27</f>
        <v>31623</v>
      </c>
      <c r="F24" s="28">
        <f t="shared" si="3"/>
        <v>28770</v>
      </c>
    </row>
    <row r="25" spans="1:6" ht="15.75" x14ac:dyDescent="0.25">
      <c r="A25" s="23" t="s">
        <v>175</v>
      </c>
      <c r="B25" s="25" t="s">
        <v>174</v>
      </c>
      <c r="C25" s="25" t="s">
        <v>153</v>
      </c>
      <c r="D25" s="30"/>
      <c r="E25" s="30">
        <v>9817</v>
      </c>
      <c r="F25" s="30">
        <v>9721</v>
      </c>
    </row>
    <row r="26" spans="1:6" ht="15.75" x14ac:dyDescent="0.25">
      <c r="A26" s="23" t="s">
        <v>176</v>
      </c>
      <c r="B26" s="25" t="s">
        <v>174</v>
      </c>
      <c r="C26" s="25" t="s">
        <v>154</v>
      </c>
      <c r="D26" s="30">
        <v>3276</v>
      </c>
      <c r="E26" s="30">
        <v>4670</v>
      </c>
      <c r="F26" s="30">
        <v>4491</v>
      </c>
    </row>
    <row r="27" spans="1:6" ht="15.75" x14ac:dyDescent="0.25">
      <c r="A27" s="29" t="s">
        <v>177</v>
      </c>
      <c r="B27" s="25" t="s">
        <v>174</v>
      </c>
      <c r="C27" s="25" t="s">
        <v>156</v>
      </c>
      <c r="D27" s="30">
        <v>8673</v>
      </c>
      <c r="E27" s="30">
        <v>17136</v>
      </c>
      <c r="F27" s="30">
        <v>14558</v>
      </c>
    </row>
    <row r="28" spans="1:6" ht="15.75" x14ac:dyDescent="0.25">
      <c r="A28" s="26" t="s">
        <v>178</v>
      </c>
      <c r="B28" s="27" t="s">
        <v>159</v>
      </c>
      <c r="C28" s="27"/>
      <c r="D28" s="28">
        <f>D29</f>
        <v>119</v>
      </c>
      <c r="E28" s="28">
        <f t="shared" ref="E28:F28" si="4">E29</f>
        <v>1102</v>
      </c>
      <c r="F28" s="28">
        <f t="shared" si="4"/>
        <v>1098</v>
      </c>
    </row>
    <row r="29" spans="1:6" ht="31.5" x14ac:dyDescent="0.25">
      <c r="A29" s="23" t="s">
        <v>179</v>
      </c>
      <c r="B29" s="25" t="s">
        <v>159</v>
      </c>
      <c r="C29" s="25" t="s">
        <v>159</v>
      </c>
      <c r="D29" s="30">
        <v>119</v>
      </c>
      <c r="E29" s="30">
        <v>1102</v>
      </c>
      <c r="F29" s="30">
        <v>1098</v>
      </c>
    </row>
    <row r="30" spans="1:6" ht="31.5" x14ac:dyDescent="0.25">
      <c r="A30" s="26" t="s">
        <v>180</v>
      </c>
      <c r="B30" s="27" t="s">
        <v>169</v>
      </c>
      <c r="C30" s="27"/>
      <c r="D30" s="28">
        <f>D31</f>
        <v>19681.7</v>
      </c>
      <c r="E30" s="28">
        <f t="shared" ref="E30:F30" si="5">E31</f>
        <v>22323</v>
      </c>
      <c r="F30" s="28">
        <f t="shared" si="5"/>
        <v>22323</v>
      </c>
    </row>
    <row r="31" spans="1:6" ht="15.75" x14ac:dyDescent="0.25">
      <c r="A31" s="23" t="s">
        <v>181</v>
      </c>
      <c r="B31" s="25" t="s">
        <v>169</v>
      </c>
      <c r="C31" s="25" t="s">
        <v>153</v>
      </c>
      <c r="D31" s="30">
        <v>19681.7</v>
      </c>
      <c r="E31" s="30">
        <v>22323</v>
      </c>
      <c r="F31" s="30">
        <v>22323</v>
      </c>
    </row>
    <row r="32" spans="1:6" ht="31.5" x14ac:dyDescent="0.25">
      <c r="A32" s="26" t="s">
        <v>182</v>
      </c>
      <c r="B32" s="27" t="s">
        <v>170</v>
      </c>
      <c r="C32" s="27"/>
      <c r="D32" s="28">
        <f>D33+D34</f>
        <v>180</v>
      </c>
      <c r="E32" s="28">
        <f t="shared" ref="E32:F32" si="6">E33+E34</f>
        <v>550</v>
      </c>
      <c r="F32" s="28">
        <f t="shared" si="6"/>
        <v>550</v>
      </c>
    </row>
    <row r="33" spans="1:6" ht="15.75" x14ac:dyDescent="0.25">
      <c r="A33" s="29" t="s">
        <v>183</v>
      </c>
      <c r="B33" s="25" t="s">
        <v>170</v>
      </c>
      <c r="C33" s="25" t="s">
        <v>153</v>
      </c>
      <c r="D33" s="30">
        <v>180</v>
      </c>
      <c r="E33" s="30">
        <v>300</v>
      </c>
      <c r="F33" s="30">
        <v>300</v>
      </c>
    </row>
    <row r="34" spans="1:6" ht="31.5" x14ac:dyDescent="0.25">
      <c r="A34" s="23" t="s">
        <v>184</v>
      </c>
      <c r="B34" s="25" t="s">
        <v>170</v>
      </c>
      <c r="C34" s="25" t="s">
        <v>156</v>
      </c>
      <c r="D34" s="30"/>
      <c r="E34" s="30">
        <v>250</v>
      </c>
      <c r="F34" s="30">
        <v>250</v>
      </c>
    </row>
    <row r="35" spans="1:6" ht="31.5" x14ac:dyDescent="0.25">
      <c r="A35" s="32" t="s">
        <v>185</v>
      </c>
      <c r="B35" s="27" t="s">
        <v>160</v>
      </c>
      <c r="C35" s="27"/>
      <c r="D35" s="28">
        <f>D36</f>
        <v>10153</v>
      </c>
      <c r="E35" s="28">
        <f t="shared" ref="E35:F35" si="7">E36</f>
        <v>10571</v>
      </c>
      <c r="F35" s="28">
        <f t="shared" si="7"/>
        <v>10571</v>
      </c>
    </row>
    <row r="36" spans="1:6" ht="15.75" x14ac:dyDescent="0.25">
      <c r="A36" s="23" t="s">
        <v>186</v>
      </c>
      <c r="B36" s="25" t="s">
        <v>160</v>
      </c>
      <c r="C36" s="25" t="s">
        <v>154</v>
      </c>
      <c r="D36" s="30">
        <v>10153</v>
      </c>
      <c r="E36" s="30">
        <v>10571</v>
      </c>
      <c r="F36" s="30">
        <v>10571</v>
      </c>
    </row>
    <row r="37" spans="1:6" ht="15.75" x14ac:dyDescent="0.25">
      <c r="A37" s="32" t="s">
        <v>187</v>
      </c>
      <c r="B37" s="27"/>
      <c r="C37" s="27"/>
      <c r="D37" s="124">
        <f>D9+D14+D16+D20+D24+D28+D30+D32+D35</f>
        <v>59429.7</v>
      </c>
      <c r="E37" s="28">
        <f t="shared" ref="E37:F37" si="8">E9+E14+E16+E20+E24+E28+E30+E32+E35</f>
        <v>98938</v>
      </c>
      <c r="F37" s="28">
        <f t="shared" si="8"/>
        <v>94154</v>
      </c>
    </row>
    <row r="40" spans="1:6" x14ac:dyDescent="0.25">
      <c r="D40" s="35"/>
      <c r="E40" s="35"/>
      <c r="F40" s="35"/>
    </row>
  </sheetData>
  <pageMargins left="1.1023622047244095" right="0.31496062992125984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Приложение 1</vt:lpstr>
      <vt:lpstr>Приложение 2</vt:lpstr>
      <vt:lpstr>приложение 6</vt:lpstr>
      <vt:lpstr>приложение5</vt:lpstr>
      <vt:lpstr>Приложение 7</vt:lpstr>
      <vt:lpstr>Приложение 4</vt:lpstr>
      <vt:lpstr>Приложение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Фадеева</cp:lastModifiedBy>
  <cp:lastPrinted>2014-04-16T05:15:26Z</cp:lastPrinted>
  <dcterms:created xsi:type="dcterms:W3CDTF">2013-03-26T03:35:17Z</dcterms:created>
  <dcterms:modified xsi:type="dcterms:W3CDTF">2014-04-16T05:15:34Z</dcterms:modified>
</cp:coreProperties>
</file>