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Приложение 1" sheetId="1" r:id="rId1"/>
    <sheet name="приложение4" sheetId="5" r:id="rId2"/>
    <sheet name="Приложение 2" sheetId="3" r:id="rId3"/>
    <sheet name="приложение3" sheetId="6" r:id="rId4"/>
  </sheets>
  <calcPr calcId="144525"/>
</workbook>
</file>

<file path=xl/calcChain.xml><?xml version="1.0" encoding="utf-8"?>
<calcChain xmlns="http://schemas.openxmlformats.org/spreadsheetml/2006/main">
  <c r="G131" i="6" l="1"/>
  <c r="I185" i="6"/>
  <c r="H185" i="6"/>
  <c r="I153" i="6"/>
  <c r="I152" i="6" s="1"/>
  <c r="H153" i="6"/>
  <c r="H152" i="6" s="1"/>
  <c r="H88" i="6" l="1"/>
  <c r="H87" i="6" s="1"/>
  <c r="I88" i="6"/>
  <c r="I87" i="6" s="1"/>
  <c r="G88" i="6"/>
  <c r="G87" i="6" s="1"/>
  <c r="H72" i="6"/>
  <c r="H71" i="6" s="1"/>
  <c r="I72" i="6"/>
  <c r="I71" i="6" s="1"/>
  <c r="G72" i="6"/>
  <c r="G71" i="6" s="1"/>
  <c r="I58" i="6"/>
  <c r="H58" i="6"/>
  <c r="H53" i="6"/>
  <c r="H52" i="6" s="1"/>
  <c r="I53" i="6"/>
  <c r="I52" i="6" s="1"/>
  <c r="G53" i="6"/>
  <c r="G52" i="6" s="1"/>
  <c r="I49" i="6"/>
  <c r="H49" i="6"/>
  <c r="H18" i="6"/>
  <c r="H17" i="6" s="1"/>
  <c r="I18" i="6"/>
  <c r="I17" i="6" s="1"/>
  <c r="G18" i="6"/>
  <c r="G17" i="6" s="1"/>
  <c r="F75" i="1" l="1"/>
  <c r="F77" i="1"/>
  <c r="E16" i="1"/>
  <c r="E74" i="1"/>
  <c r="D74" i="1"/>
  <c r="F66" i="1"/>
  <c r="D65" i="1"/>
  <c r="E65" i="1"/>
  <c r="F65" i="1" s="1"/>
  <c r="C65" i="1"/>
  <c r="F28" i="1"/>
  <c r="G28" i="1"/>
  <c r="C27" i="1"/>
  <c r="D55" i="1"/>
  <c r="E55" i="1"/>
  <c r="C55" i="1"/>
  <c r="D58" i="1"/>
  <c r="E58" i="1"/>
  <c r="C58" i="1"/>
  <c r="E53" i="1"/>
  <c r="C53" i="1"/>
  <c r="C52" i="1" s="1"/>
  <c r="F36" i="1"/>
  <c r="D35" i="1"/>
  <c r="E35" i="1"/>
  <c r="F35" i="1"/>
  <c r="D22" i="1"/>
  <c r="E22" i="1"/>
  <c r="C22" i="1"/>
  <c r="C16" i="1"/>
  <c r="F74" i="1" l="1"/>
  <c r="E52" i="1"/>
  <c r="I182" i="6"/>
  <c r="I181" i="6" s="1"/>
  <c r="H182" i="6"/>
  <c r="H181" i="6" s="1"/>
  <c r="I150" i="6"/>
  <c r="I149" i="6" s="1"/>
  <c r="H150" i="6"/>
  <c r="H149" i="6" s="1"/>
  <c r="H138" i="6"/>
  <c r="H137" i="6" s="1"/>
  <c r="I138" i="6"/>
  <c r="I137" i="6" s="1"/>
  <c r="G138" i="6"/>
  <c r="G137" i="6" s="1"/>
  <c r="G35" i="6"/>
  <c r="G34" i="6" s="1"/>
  <c r="G33" i="6" s="1"/>
  <c r="I35" i="6"/>
  <c r="I34" i="6" s="1"/>
  <c r="I33" i="6" s="1"/>
  <c r="H35" i="6"/>
  <c r="H34" i="6" s="1"/>
  <c r="H33" i="6" s="1"/>
  <c r="G190" i="6" l="1"/>
  <c r="G189" i="6" s="1"/>
  <c r="G188" i="6" s="1"/>
  <c r="G101" i="6"/>
  <c r="G100" i="6" s="1"/>
  <c r="G99" i="6" s="1"/>
  <c r="G98" i="6" s="1"/>
  <c r="G142" i="6"/>
  <c r="G141" i="6" s="1"/>
  <c r="G140" i="6" s="1"/>
  <c r="H31" i="6"/>
  <c r="H30" i="6" s="1"/>
  <c r="H29" i="6" s="1"/>
  <c r="I31" i="6"/>
  <c r="I30" i="6" s="1"/>
  <c r="I29" i="6" s="1"/>
  <c r="G31" i="6"/>
  <c r="G30" i="6" s="1"/>
  <c r="G29" i="6" s="1"/>
  <c r="I190" i="6"/>
  <c r="I189" i="6" s="1"/>
  <c r="I188" i="6" s="1"/>
  <c r="H190" i="6"/>
  <c r="H189" i="6" s="1"/>
  <c r="H188" i="6" s="1"/>
  <c r="I184" i="6"/>
  <c r="I180" i="6" s="1"/>
  <c r="I179" i="6" s="1"/>
  <c r="H184" i="6"/>
  <c r="H180" i="6" s="1"/>
  <c r="H179" i="6" s="1"/>
  <c r="I177" i="6"/>
  <c r="I176" i="6" s="1"/>
  <c r="I175" i="6" s="1"/>
  <c r="I174" i="6" s="1"/>
  <c r="H177" i="6"/>
  <c r="H176" i="6" s="1"/>
  <c r="H175" i="6" s="1"/>
  <c r="H174" i="6" s="1"/>
  <c r="G177" i="6"/>
  <c r="G176" i="6" s="1"/>
  <c r="G175" i="6" s="1"/>
  <c r="G174" i="6" s="1"/>
  <c r="G173" i="6" s="1"/>
  <c r="I171" i="6"/>
  <c r="I170" i="6" s="1"/>
  <c r="I169" i="6" s="1"/>
  <c r="H171" i="6"/>
  <c r="H170" i="6" s="1"/>
  <c r="H169" i="6" s="1"/>
  <c r="G171" i="6"/>
  <c r="G170" i="6" s="1"/>
  <c r="G169" i="6" s="1"/>
  <c r="I166" i="6"/>
  <c r="I165" i="6" s="1"/>
  <c r="I164" i="6" s="1"/>
  <c r="I163" i="6" s="1"/>
  <c r="I162" i="6" s="1"/>
  <c r="H166" i="6"/>
  <c r="H165" i="6" s="1"/>
  <c r="H164" i="6" s="1"/>
  <c r="H163" i="6" s="1"/>
  <c r="H162" i="6" s="1"/>
  <c r="G166" i="6"/>
  <c r="G165" i="6" s="1"/>
  <c r="G164" i="6" s="1"/>
  <c r="G163" i="6" s="1"/>
  <c r="G162" i="6" s="1"/>
  <c r="I160" i="6"/>
  <c r="I159" i="6" s="1"/>
  <c r="H160" i="6"/>
  <c r="H159" i="6" s="1"/>
  <c r="G160" i="6"/>
  <c r="G159" i="6" s="1"/>
  <c r="I157" i="6"/>
  <c r="I156" i="6" s="1"/>
  <c r="H157" i="6"/>
  <c r="H156" i="6" s="1"/>
  <c r="G157" i="6"/>
  <c r="G156" i="6" s="1"/>
  <c r="I147" i="6"/>
  <c r="I146" i="6" s="1"/>
  <c r="I145" i="6" s="1"/>
  <c r="H147" i="6"/>
  <c r="H146" i="6" s="1"/>
  <c r="H145" i="6" s="1"/>
  <c r="G147" i="6"/>
  <c r="G146" i="6" s="1"/>
  <c r="G145" i="6" s="1"/>
  <c r="I142" i="6"/>
  <c r="I141" i="6" s="1"/>
  <c r="I140" i="6" s="1"/>
  <c r="H142" i="6"/>
  <c r="H141" i="6" s="1"/>
  <c r="H140" i="6" s="1"/>
  <c r="I135" i="6"/>
  <c r="I134" i="6" s="1"/>
  <c r="I133" i="6" s="1"/>
  <c r="I132" i="6" s="1"/>
  <c r="H135" i="6"/>
  <c r="H134" i="6" s="1"/>
  <c r="H133" i="6" s="1"/>
  <c r="H132" i="6" s="1"/>
  <c r="G135" i="6"/>
  <c r="G134" i="6" s="1"/>
  <c r="G133" i="6" s="1"/>
  <c r="G132" i="6" s="1"/>
  <c r="I129" i="6"/>
  <c r="I128" i="6" s="1"/>
  <c r="H129" i="6"/>
  <c r="H128" i="6" s="1"/>
  <c r="G129" i="6"/>
  <c r="G128" i="6" s="1"/>
  <c r="I126" i="6"/>
  <c r="I125" i="6" s="1"/>
  <c r="H126" i="6"/>
  <c r="H125" i="6" s="1"/>
  <c r="G126" i="6"/>
  <c r="G125" i="6" s="1"/>
  <c r="G124" i="6" s="1"/>
  <c r="G123" i="6" s="1"/>
  <c r="I121" i="6"/>
  <c r="I120" i="6" s="1"/>
  <c r="H121" i="6"/>
  <c r="H120" i="6" s="1"/>
  <c r="G121" i="6"/>
  <c r="G120" i="6" s="1"/>
  <c r="I118" i="6"/>
  <c r="I117" i="6" s="1"/>
  <c r="H118" i="6"/>
  <c r="H117" i="6" s="1"/>
  <c r="G118" i="6"/>
  <c r="G117" i="6" s="1"/>
  <c r="I113" i="6"/>
  <c r="I112" i="6" s="1"/>
  <c r="H113" i="6"/>
  <c r="H112" i="6" s="1"/>
  <c r="G113" i="6"/>
  <c r="G112" i="6" s="1"/>
  <c r="I110" i="6"/>
  <c r="I109" i="6" s="1"/>
  <c r="H110" i="6"/>
  <c r="H109" i="6" s="1"/>
  <c r="G110" i="6"/>
  <c r="G109" i="6" s="1"/>
  <c r="I107" i="6"/>
  <c r="I106" i="6" s="1"/>
  <c r="H107" i="6"/>
  <c r="H106" i="6" s="1"/>
  <c r="G107" i="6"/>
  <c r="G106" i="6" s="1"/>
  <c r="I101" i="6"/>
  <c r="I100" i="6" s="1"/>
  <c r="I99" i="6" s="1"/>
  <c r="H101" i="6"/>
  <c r="H100" i="6" s="1"/>
  <c r="H99" i="6" s="1"/>
  <c r="H98" i="6" s="1"/>
  <c r="I96" i="6"/>
  <c r="I95" i="6" s="1"/>
  <c r="H96" i="6"/>
  <c r="H95" i="6" s="1"/>
  <c r="G96" i="6"/>
  <c r="G95" i="6" s="1"/>
  <c r="I93" i="6"/>
  <c r="I92" i="6" s="1"/>
  <c r="H93" i="6"/>
  <c r="H92" i="6" s="1"/>
  <c r="G93" i="6"/>
  <c r="G92" i="6" s="1"/>
  <c r="I85" i="6"/>
  <c r="I84" i="6" s="1"/>
  <c r="I83" i="6" s="1"/>
  <c r="H85" i="6"/>
  <c r="H84" i="6" s="1"/>
  <c r="H83" i="6" s="1"/>
  <c r="G85" i="6"/>
  <c r="G84" i="6" s="1"/>
  <c r="G83" i="6" s="1"/>
  <c r="I80" i="6"/>
  <c r="H80" i="6"/>
  <c r="G80" i="6"/>
  <c r="I78" i="6"/>
  <c r="H78" i="6"/>
  <c r="G78" i="6"/>
  <c r="I75" i="6"/>
  <c r="I74" i="6" s="1"/>
  <c r="H75" i="6"/>
  <c r="H74" i="6" s="1"/>
  <c r="G75" i="6"/>
  <c r="G74" i="6" s="1"/>
  <c r="I66" i="6"/>
  <c r="I65" i="6" s="1"/>
  <c r="H66" i="6"/>
  <c r="H65" i="6" s="1"/>
  <c r="G66" i="6"/>
  <c r="G65" i="6" s="1"/>
  <c r="G64" i="6" s="1"/>
  <c r="I62" i="6"/>
  <c r="I61" i="6" s="1"/>
  <c r="H62" i="6"/>
  <c r="H61" i="6" s="1"/>
  <c r="H51" i="6" s="1"/>
  <c r="G62" i="6"/>
  <c r="G61" i="6" s="1"/>
  <c r="G51" i="6" s="1"/>
  <c r="I56" i="6"/>
  <c r="I55" i="6" s="1"/>
  <c r="H56" i="6"/>
  <c r="H55" i="6" s="1"/>
  <c r="G56" i="6"/>
  <c r="G55" i="6" s="1"/>
  <c r="I47" i="6"/>
  <c r="I46" i="6" s="1"/>
  <c r="H47" i="6"/>
  <c r="H46" i="6" s="1"/>
  <c r="G47" i="6"/>
  <c r="G46" i="6" s="1"/>
  <c r="I44" i="6"/>
  <c r="I43" i="6" s="1"/>
  <c r="H44" i="6"/>
  <c r="H43" i="6" s="1"/>
  <c r="G44" i="6"/>
  <c r="G43" i="6" s="1"/>
  <c r="I39" i="6"/>
  <c r="I38" i="6" s="1"/>
  <c r="I37" i="6" s="1"/>
  <c r="H39" i="6"/>
  <c r="H38" i="6" s="1"/>
  <c r="H37" i="6" s="1"/>
  <c r="G39" i="6"/>
  <c r="G38" i="6" s="1"/>
  <c r="G37" i="6" s="1"/>
  <c r="I27" i="6"/>
  <c r="I26" i="6" s="1"/>
  <c r="I25" i="6" s="1"/>
  <c r="H27" i="6"/>
  <c r="H26" i="6" s="1"/>
  <c r="H25" i="6" s="1"/>
  <c r="G27" i="6"/>
  <c r="G26" i="6" s="1"/>
  <c r="G25" i="6" s="1"/>
  <c r="I23" i="6"/>
  <c r="H23" i="6"/>
  <c r="G23" i="6"/>
  <c r="I21" i="6"/>
  <c r="H21" i="6"/>
  <c r="G21" i="6"/>
  <c r="I13" i="6"/>
  <c r="I12" i="6" s="1"/>
  <c r="I11" i="6" s="1"/>
  <c r="I10" i="6" s="1"/>
  <c r="H13" i="6"/>
  <c r="H12" i="6" s="1"/>
  <c r="H11" i="6" s="1"/>
  <c r="H10" i="6" s="1"/>
  <c r="G13" i="6"/>
  <c r="G12" i="6" s="1"/>
  <c r="G11" i="6" s="1"/>
  <c r="G10" i="6" s="1"/>
  <c r="I51" i="6" l="1"/>
  <c r="H42" i="6"/>
  <c r="I42" i="6"/>
  <c r="H20" i="6"/>
  <c r="H16" i="6" s="1"/>
  <c r="H15" i="6" s="1"/>
  <c r="I20" i="6"/>
  <c r="I16" i="6" s="1"/>
  <c r="I15" i="6" s="1"/>
  <c r="G20" i="6"/>
  <c r="G16" i="6" s="1"/>
  <c r="G15" i="6" s="1"/>
  <c r="I64" i="6"/>
  <c r="H64" i="6"/>
  <c r="H105" i="6"/>
  <c r="H104" i="6" s="1"/>
  <c r="G105" i="6"/>
  <c r="G104" i="6" s="1"/>
  <c r="I105" i="6"/>
  <c r="I104" i="6" s="1"/>
  <c r="G42" i="6"/>
  <c r="G41" i="6" s="1"/>
  <c r="G187" i="6"/>
  <c r="H124" i="6"/>
  <c r="H123" i="6" s="1"/>
  <c r="G91" i="6"/>
  <c r="G90" i="6" s="1"/>
  <c r="G82" i="6" s="1"/>
  <c r="G116" i="6"/>
  <c r="G115" i="6" s="1"/>
  <c r="G77" i="6"/>
  <c r="G168" i="6"/>
  <c r="G155" i="6"/>
  <c r="I187" i="6"/>
  <c r="H173" i="6"/>
  <c r="I173" i="6"/>
  <c r="I168" i="6"/>
  <c r="H168" i="6"/>
  <c r="I155" i="6"/>
  <c r="I124" i="6"/>
  <c r="I123" i="6" s="1"/>
  <c r="I116" i="6"/>
  <c r="I115" i="6" s="1"/>
  <c r="I98" i="6"/>
  <c r="H91" i="6"/>
  <c r="H90" i="6" s="1"/>
  <c r="H82" i="6" s="1"/>
  <c r="I91" i="6"/>
  <c r="I90" i="6" s="1"/>
  <c r="I77" i="6"/>
  <c r="H116" i="6"/>
  <c r="H115" i="6" s="1"/>
  <c r="H77" i="6"/>
  <c r="H155" i="6"/>
  <c r="H187" i="6"/>
  <c r="I41" i="6" l="1"/>
  <c r="I9" i="6" s="1"/>
  <c r="H41" i="6"/>
  <c r="I70" i="6"/>
  <c r="I69" i="6" s="1"/>
  <c r="I68" i="6" s="1"/>
  <c r="G70" i="6"/>
  <c r="G69" i="6" s="1"/>
  <c r="G68" i="6" s="1"/>
  <c r="H70" i="6"/>
  <c r="H69" i="6" s="1"/>
  <c r="H68" i="6" s="1"/>
  <c r="G103" i="6"/>
  <c r="I103" i="6"/>
  <c r="H103" i="6"/>
  <c r="G9" i="6"/>
  <c r="G144" i="6"/>
  <c r="I144" i="6"/>
  <c r="I131" i="6" s="1"/>
  <c r="H144" i="6"/>
  <c r="H131" i="6" s="1"/>
  <c r="I82" i="6"/>
  <c r="I8" i="6" l="1"/>
  <c r="I192" i="6" s="1"/>
  <c r="H9" i="6"/>
  <c r="H8" i="6" s="1"/>
  <c r="H192" i="6" s="1"/>
  <c r="G8" i="6"/>
  <c r="G192" i="6" s="1"/>
  <c r="H9" i="3"/>
  <c r="H10" i="3"/>
  <c r="H11" i="3"/>
  <c r="H12" i="3"/>
  <c r="H13" i="3"/>
  <c r="H14" i="3"/>
  <c r="H16" i="3"/>
  <c r="H18" i="3"/>
  <c r="H19" i="3"/>
  <c r="H20" i="3"/>
  <c r="H22" i="3"/>
  <c r="H23" i="3"/>
  <c r="H24" i="3"/>
  <c r="H26" i="3"/>
  <c r="H27" i="3"/>
  <c r="H28" i="3"/>
  <c r="H30" i="3"/>
  <c r="H32" i="3"/>
  <c r="H34" i="3"/>
  <c r="H35" i="3"/>
  <c r="H37" i="3"/>
  <c r="F32" i="1"/>
  <c r="G32" i="1"/>
  <c r="G12" i="1"/>
  <c r="G13" i="1"/>
  <c r="G14" i="1"/>
  <c r="G16" i="1"/>
  <c r="G17" i="1"/>
  <c r="G20" i="1"/>
  <c r="G22" i="1"/>
  <c r="G23" i="1"/>
  <c r="G25" i="1"/>
  <c r="G34" i="1"/>
  <c r="G38" i="1"/>
  <c r="G42" i="1"/>
  <c r="G45" i="1"/>
  <c r="G64" i="1"/>
  <c r="G69" i="1"/>
  <c r="G72" i="1"/>
  <c r="G73" i="1"/>
  <c r="E31" i="1"/>
  <c r="F51" i="1"/>
  <c r="F54" i="1"/>
  <c r="F57" i="1"/>
  <c r="F64" i="1"/>
  <c r="F69" i="1"/>
  <c r="F47" i="1"/>
  <c r="D33" i="1" l="1"/>
  <c r="C76" i="1"/>
  <c r="D71" i="1"/>
  <c r="E71" i="1"/>
  <c r="C71" i="1"/>
  <c r="C70" i="1" s="1"/>
  <c r="C68" i="1"/>
  <c r="C67" i="1" s="1"/>
  <c r="C63" i="1"/>
  <c r="C62" i="1" s="1"/>
  <c r="C50" i="1"/>
  <c r="C49" i="1" s="1"/>
  <c r="C48" i="1" s="1"/>
  <c r="C46" i="1"/>
  <c r="C44" i="1"/>
  <c r="C40" i="1"/>
  <c r="C41" i="1"/>
  <c r="C37" i="1"/>
  <c r="C35" i="1"/>
  <c r="C33" i="1"/>
  <c r="C31" i="1"/>
  <c r="G31" i="1" s="1"/>
  <c r="C26" i="1"/>
  <c r="C24" i="1"/>
  <c r="C19" i="1"/>
  <c r="C11" i="1"/>
  <c r="C15" i="1"/>
  <c r="C61" i="1" l="1"/>
  <c r="C43" i="1"/>
  <c r="G71" i="1"/>
  <c r="C10" i="1"/>
  <c r="C60" i="1"/>
  <c r="C39" i="1"/>
  <c r="C30" i="1"/>
  <c r="C29" i="1" s="1"/>
  <c r="C21" i="1"/>
  <c r="D8" i="3"/>
  <c r="E8" i="3"/>
  <c r="F8" i="3"/>
  <c r="G12" i="3"/>
  <c r="C9" i="1" l="1"/>
  <c r="H8" i="3"/>
  <c r="G8" i="3"/>
  <c r="C18" i="1"/>
  <c r="G35" i="3"/>
  <c r="G24" i="3"/>
  <c r="D70" i="1"/>
  <c r="C78" i="1" l="1"/>
  <c r="E19" i="1"/>
  <c r="G19" i="1" s="1"/>
  <c r="E15" i="1"/>
  <c r="G15" i="1" s="1"/>
  <c r="E76" i="1" l="1"/>
  <c r="D76" i="1"/>
  <c r="F76" i="1" l="1"/>
  <c r="D31" i="1"/>
  <c r="F31" i="1" s="1"/>
  <c r="F12" i="1" l="1"/>
  <c r="F13" i="1"/>
  <c r="F14" i="1"/>
  <c r="F17" i="1"/>
  <c r="F20" i="1"/>
  <c r="F23" i="1"/>
  <c r="F25" i="1"/>
  <c r="F34" i="1"/>
  <c r="F38" i="1"/>
  <c r="F42" i="1"/>
  <c r="F45" i="1"/>
  <c r="F71" i="1"/>
  <c r="F72" i="1"/>
  <c r="F73" i="1"/>
  <c r="F33" i="3" l="1"/>
  <c r="E33" i="3"/>
  <c r="H33" i="3" l="1"/>
  <c r="G9" i="3"/>
  <c r="G10" i="3"/>
  <c r="G11" i="3"/>
  <c r="G14" i="3"/>
  <c r="G16" i="3"/>
  <c r="G18" i="3"/>
  <c r="G19" i="3"/>
  <c r="G20" i="3"/>
  <c r="G22" i="3"/>
  <c r="G23" i="3"/>
  <c r="G26" i="3"/>
  <c r="G27" i="3"/>
  <c r="G28" i="3"/>
  <c r="G30" i="3"/>
  <c r="G32" i="3"/>
  <c r="G34" i="3"/>
  <c r="G37" i="3"/>
  <c r="D16" i="1" l="1"/>
  <c r="F16" i="1" s="1"/>
  <c r="D53" i="1"/>
  <c r="E50" i="1"/>
  <c r="D50" i="1"/>
  <c r="D49" i="1" s="1"/>
  <c r="D48" i="1" s="1"/>
  <c r="D19" i="1"/>
  <c r="F53" i="1" l="1"/>
  <c r="D52" i="1"/>
  <c r="F50" i="1"/>
  <c r="F22" i="1"/>
  <c r="F19" i="1"/>
  <c r="D15" i="1"/>
  <c r="F15" i="1" s="1"/>
  <c r="E49" i="1"/>
  <c r="D21" i="3"/>
  <c r="F21" i="3"/>
  <c r="E21" i="3"/>
  <c r="D33" i="3"/>
  <c r="G33" i="3"/>
  <c r="E70" i="1"/>
  <c r="G70" i="1" s="1"/>
  <c r="E41" i="1"/>
  <c r="G41" i="1" s="1"/>
  <c r="D41" i="1"/>
  <c r="E40" i="1"/>
  <c r="G40" i="1" s="1"/>
  <c r="D40" i="1"/>
  <c r="E27" i="1"/>
  <c r="D27" i="1"/>
  <c r="D26" i="1" s="1"/>
  <c r="H21" i="3" l="1"/>
  <c r="F27" i="1"/>
  <c r="G27" i="1"/>
  <c r="E48" i="1"/>
  <c r="F48" i="1" s="1"/>
  <c r="F49" i="1"/>
  <c r="F40" i="1"/>
  <c r="F70" i="1"/>
  <c r="F41" i="1"/>
  <c r="E26" i="1"/>
  <c r="G21" i="3"/>
  <c r="E44" i="1"/>
  <c r="G44" i="1" s="1"/>
  <c r="D44" i="1"/>
  <c r="E37" i="1"/>
  <c r="G37" i="1" s="1"/>
  <c r="D37" i="1"/>
  <c r="F26" i="1" l="1"/>
  <c r="G26" i="1"/>
  <c r="F37" i="1"/>
  <c r="F44" i="1"/>
  <c r="E11" i="1"/>
  <c r="G11" i="1" s="1"/>
  <c r="D11" i="1"/>
  <c r="F11" i="1" l="1"/>
  <c r="D24" i="1"/>
  <c r="E33" i="1"/>
  <c r="G33" i="1" s="1"/>
  <c r="F33" i="1" l="1"/>
  <c r="E30" i="1"/>
  <c r="G30" i="1" s="1"/>
  <c r="D30" i="1"/>
  <c r="D29" i="1" s="1"/>
  <c r="E68" i="1"/>
  <c r="D68" i="1"/>
  <c r="D67" i="1" s="1"/>
  <c r="E63" i="1"/>
  <c r="D63" i="1"/>
  <c r="D62" i="1" s="1"/>
  <c r="D61" i="1" l="1"/>
  <c r="D60" i="1" s="1"/>
  <c r="F63" i="1"/>
  <c r="G63" i="1"/>
  <c r="E62" i="1"/>
  <c r="F68" i="1"/>
  <c r="G68" i="1"/>
  <c r="F30" i="1"/>
  <c r="E67" i="1"/>
  <c r="E29" i="1"/>
  <c r="F55" i="1"/>
  <c r="E46" i="1"/>
  <c r="D46" i="1"/>
  <c r="E15" i="3"/>
  <c r="F15" i="3"/>
  <c r="D15" i="3"/>
  <c r="E61" i="1" l="1"/>
  <c r="H15" i="3"/>
  <c r="G29" i="1"/>
  <c r="F67" i="1"/>
  <c r="G67" i="1"/>
  <c r="F46" i="1"/>
  <c r="G62" i="1"/>
  <c r="F62" i="1"/>
  <c r="F29" i="1"/>
  <c r="F52" i="1"/>
  <c r="G15" i="3"/>
  <c r="G61" i="1"/>
  <c r="E43" i="1"/>
  <c r="G43" i="1" s="1"/>
  <c r="D43" i="1"/>
  <c r="D39" i="1" s="1"/>
  <c r="E24" i="1"/>
  <c r="G24" i="1" s="1"/>
  <c r="E60" i="1" l="1"/>
  <c r="F61" i="1"/>
  <c r="F24" i="1"/>
  <c r="F43" i="1"/>
  <c r="E39" i="1"/>
  <c r="G39" i="1" l="1"/>
  <c r="F60" i="1"/>
  <c r="G60" i="1"/>
  <c r="F39" i="1"/>
  <c r="E36" i="3"/>
  <c r="F36" i="3"/>
  <c r="D36" i="3"/>
  <c r="E31" i="3"/>
  <c r="F31" i="3"/>
  <c r="D31" i="3"/>
  <c r="E29" i="3"/>
  <c r="F29" i="3"/>
  <c r="D29" i="3"/>
  <c r="E25" i="3"/>
  <c r="F25" i="3"/>
  <c r="D25" i="3"/>
  <c r="E17" i="3"/>
  <c r="F17" i="3"/>
  <c r="D17" i="3"/>
  <c r="E10" i="1"/>
  <c r="D10" i="1"/>
  <c r="E21" i="1"/>
  <c r="G21" i="1" s="1"/>
  <c r="D21" i="1"/>
  <c r="G10" i="1" l="1"/>
  <c r="H36" i="3"/>
  <c r="H31" i="3"/>
  <c r="H29" i="3"/>
  <c r="H25" i="3"/>
  <c r="H17" i="3"/>
  <c r="F21" i="1"/>
  <c r="E38" i="3"/>
  <c r="C11" i="5" s="1"/>
  <c r="F10" i="1"/>
  <c r="G31" i="3"/>
  <c r="G25" i="3"/>
  <c r="G17" i="3"/>
  <c r="G29" i="3"/>
  <c r="G36" i="3"/>
  <c r="D38" i="3"/>
  <c r="F38" i="3"/>
  <c r="D18" i="1"/>
  <c r="D9" i="1" s="1"/>
  <c r="E18" i="1"/>
  <c r="E9" i="1" s="1"/>
  <c r="H38" i="3" l="1"/>
  <c r="G18" i="1"/>
  <c r="G9" i="1"/>
  <c r="D11" i="5"/>
  <c r="F18" i="1"/>
  <c r="D78" i="1"/>
  <c r="G38" i="3"/>
  <c r="E78" i="1" l="1"/>
  <c r="C10" i="5"/>
  <c r="C9" i="5" s="1"/>
  <c r="C12" i="5" s="1"/>
  <c r="F9" i="1"/>
  <c r="F78" i="1" l="1"/>
  <c r="G78" i="1"/>
  <c r="D10" i="5"/>
  <c r="D9" i="5" s="1"/>
  <c r="D12" i="5" s="1"/>
</calcChain>
</file>

<file path=xl/sharedStrings.xml><?xml version="1.0" encoding="utf-8"?>
<sst xmlns="http://schemas.openxmlformats.org/spreadsheetml/2006/main" count="1096" uniqueCount="380">
  <si>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</si>
  <si>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</si>
  <si>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</si>
  <si>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</si>
  <si>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</si>
  <si>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</si>
  <si>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</si>
  <si>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</si>
  <si>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</si>
  <si>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</si>
  <si>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</si>
  <si>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</si>
  <si>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</si>
  <si>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</si>
  <si>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</si>
  <si>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</si>
  <si>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</si>
  <si>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</si>
  <si>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</si>
  <si>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</si>
  <si>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</si>
  <si>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</si>
  <si>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</si>
  <si>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</si>
  <si>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</si>
  <si>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</si>
  <si>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</si>
  <si>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</si>
  <si>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</si>
  <si>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</si>
  <si>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</si>
  <si>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</si>
  <si>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</si>
  <si>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</si>
  <si>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</si>
  <si>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</si>
  <si>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</si>
  <si>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</si>
  <si>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</si>
  <si>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</si>
  <si>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</si>
  <si>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</si>
  <si>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</si>
  <si>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</si>
  <si>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</si>
  <si>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</si>
  <si>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</si>
  <si>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</si>
  <si>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</si>
  <si>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</si>
  <si>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</si>
  <si>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</si>
  <si>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</si>
  <si>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</si>
  <si>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</si>
  <si>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</si>
  <si>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</si>
  <si>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</si>
  <si>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</si>
  <si>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</si>
  <si>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</si>
  <si>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</si>
  <si>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</si>
  <si>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</si>
  <si>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</si>
  <si>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</si>
  <si>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</si>
  <si>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</si>
  <si>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</si>
  <si>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</si>
  <si>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</si>
  <si>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</si>
  <si>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</si>
  <si>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</si>
  <si>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</si>
  <si>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</si>
  <si>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</si>
  <si>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</si>
  <si>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</si>
  <si>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</si>
  <si>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</si>
  <si>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</si>
  <si>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</si>
  <si>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</si>
  <si>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</si>
  <si>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</si>
  <si>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</si>
  <si>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</si>
  <si>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</si>
  <si>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</si>
  <si>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</si>
  <si>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</si>
  <si>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</si>
  <si>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</si>
  <si>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</si>
  <si>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</si>
  <si>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</si>
  <si>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</si>
  <si>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</si>
  <si>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</si>
  <si>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</si>
  <si>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</si>
  <si>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</si>
  <si>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</si>
  <si>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</si>
  <si>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</si>
  <si>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</si>
  <si>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</si>
  <si>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</si>
  <si>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</si>
  <si>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</si>
  <si>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</si>
  <si>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</si>
  <si>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</si>
  <si>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</si>
  <si>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</si>
  <si>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</si>
  <si>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</si>
  <si>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</si>
  <si>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</si>
  <si>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</si>
  <si>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</si>
  <si>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</si>
  <si>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</si>
  <si>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</si>
  <si>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</si>
  <si>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</si>
  <si>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</si>
  <si>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</si>
  <si>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</si>
  <si>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</si>
  <si>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</si>
  <si>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</si>
  <si>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</si>
  <si>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000 1 14 00000 00 0000 000</t>
  </si>
  <si>
    <t>000 1 14 02000 00 0000 000</t>
  </si>
  <si>
    <t>066  1 14 02053 10 0000 410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</si>
  <si>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</si>
  <si>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</si>
  <si>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</si>
  <si>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</si>
  <si>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</si>
  <si>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</si>
  <si>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</si>
  <si>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</si>
  <si>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</si>
  <si>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</si>
  <si>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</si>
  <si>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</si>
  <si>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</si>
  <si>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</si>
  <si>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</si>
  <si>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</si>
  <si>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</si>
  <si>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000 1 14 02050 10 0000 410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</si>
  <si>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</si>
  <si>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</si>
  <si>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</si>
  <si>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</si>
  <si>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</si>
  <si>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</si>
  <si>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</si>
  <si>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</si>
  <si>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</si>
  <si>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</si>
  <si>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</si>
  <si>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</si>
  <si>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</si>
  <si>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</si>
  <si>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</si>
  <si>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</si>
  <si>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</si>
  <si>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</si>
  <si>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</si>
  <si>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</si>
  <si>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</si>
  <si>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</si>
  <si>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</si>
  <si>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</si>
  <si>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</si>
  <si>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</si>
  <si>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</si>
  <si>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</si>
  <si>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</si>
  <si>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</si>
  <si>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</si>
  <si>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</si>
  <si>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</si>
  <si>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</si>
  <si>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</si>
  <si>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</si>
  <si>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</si>
  <si>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</si>
  <si>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</si>
  <si>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Проведение выборов, референдумов</t>
  </si>
  <si>
    <t>Первоначальный план</t>
  </si>
  <si>
    <t>% исполнения к первоначальному плану год</t>
  </si>
  <si>
    <t>% исполнения  год</t>
  </si>
  <si>
    <t>Остаток не исполненных назначений</t>
  </si>
  <si>
    <t>Администратор</t>
  </si>
  <si>
    <t>Рз</t>
  </si>
  <si>
    <t>Пр</t>
  </si>
  <si>
    <t>ЦСР</t>
  </si>
  <si>
    <t>ВР</t>
  </si>
  <si>
    <t>Утвержденный бюджет</t>
  </si>
  <si>
    <t>Уточненный бюджет</t>
  </si>
  <si>
    <t>Администрация муниципального образования поселок Боровский</t>
  </si>
  <si>
    <t>066</t>
  </si>
  <si>
    <t>Общегосударственные вопросы, всего</t>
  </si>
  <si>
    <t>00</t>
  </si>
  <si>
    <t>Муниципальная программа  «Развитие муниципальной службы в муниципальном  образовании поселок Боровский на 2018-2020 года»</t>
  </si>
  <si>
    <t>01 0 00 00000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</si>
  <si>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</si>
  <si>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</si>
  <si>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</si>
  <si>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</si>
  <si>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01 0 00 70100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</si>
  <si>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</si>
  <si>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</si>
  <si>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</si>
  <si>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</si>
  <si>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</si>
  <si>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02 0 00 00000</t>
  </si>
  <si>
    <t>02 0 00 70100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</si>
  <si>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</si>
  <si>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</si>
  <si>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Межбюджетные трансферты</t>
  </si>
  <si>
    <t xml:space="preserve">Иные межбюджетные трансферты
</t>
  </si>
  <si>
    <t>Резервный фонд местной администрации</t>
  </si>
  <si>
    <t>99 0 00 70111</t>
  </si>
  <si>
    <t>Резервные средства</t>
  </si>
  <si>
    <t>01 0 00 70480</t>
  </si>
  <si>
    <t xml:space="preserve">02 0 00 00000  </t>
  </si>
  <si>
    <t xml:space="preserve">02 0 00 70200  </t>
  </si>
  <si>
    <t>02 0 02 70300</t>
  </si>
  <si>
    <t>Мероприятия по проведение кадастровых работ на бесхозяйные объекты</t>
  </si>
  <si>
    <t>06 0 01 70200</t>
  </si>
  <si>
    <t xml:space="preserve">   06 0 01 70200</t>
  </si>
  <si>
    <t xml:space="preserve"> 06 0 01 70200</t>
  </si>
  <si>
    <t>Национальная оборона</t>
  </si>
  <si>
    <t>Мобилизационная  и вневойсковая подготовка</t>
  </si>
  <si>
    <t>03 0 00 00000</t>
  </si>
  <si>
    <t>03 0 00 51180</t>
  </si>
  <si>
    <t>03 0 00 70100</t>
  </si>
  <si>
    <t>Национальная безопасность и правоохранительная деятельность</t>
  </si>
  <si>
    <t>04 0 00 00000</t>
  </si>
  <si>
    <t>Мероприятия по обеспечению первичных мер пожарной безопасности</t>
  </si>
  <si>
    <t>04 0 04 70240</t>
  </si>
  <si>
    <t>Мероприятия по обеспечению деятельности пожарной дружины</t>
  </si>
  <si>
    <t xml:space="preserve">04 0 05 70250  </t>
  </si>
  <si>
    <t xml:space="preserve">04 0 05 70250 </t>
  </si>
  <si>
    <t>04 0 06 90020</t>
  </si>
  <si>
    <t>Национальная экономика, всего</t>
  </si>
  <si>
    <t>0700000000</t>
  </si>
  <si>
    <t>Мероприятия по трудоустройству несовершеннолетних подростков</t>
  </si>
  <si>
    <t>0700470140</t>
  </si>
  <si>
    <t xml:space="preserve">Мероприятия по обеспечению занятости населения </t>
  </si>
  <si>
    <t>0700570140</t>
  </si>
  <si>
    <t>Мероприятия по обеспечению занятости населения  в рамках непрограммных мероприятий</t>
  </si>
  <si>
    <t>05 0 00 00000</t>
  </si>
  <si>
    <t>Мероприятия по содержанию автомобильных дорог</t>
  </si>
  <si>
    <t xml:space="preserve">05 0 01 77050 </t>
  </si>
  <si>
    <t>05 0 01 77050</t>
  </si>
  <si>
    <t>Мероприятия по содержанию автомобильных дорог вне границ населенного пункта</t>
  </si>
  <si>
    <t>05 0 02 77050</t>
  </si>
  <si>
    <t>Прочая закупка товаров, работ и услуг для муниципальных нужд</t>
  </si>
  <si>
    <t>02 0 05 70290</t>
  </si>
  <si>
    <t>Жилищно-коммунальное хозяйство</t>
  </si>
  <si>
    <t xml:space="preserve">02 0 00 96160  </t>
  </si>
  <si>
    <t xml:space="preserve"> Коммунальное хозяйство</t>
  </si>
  <si>
    <t>06 0 00 00000</t>
  </si>
  <si>
    <t>06 0 02 76000</t>
  </si>
  <si>
    <t>Муниципальная программа муниципального образования поселок Боровский «Формирование современной сельской среды» до 2022 года</t>
  </si>
  <si>
    <t>10 0 00 00000</t>
  </si>
  <si>
    <t>Мероприятия по благоустройству дворовых территорий</t>
  </si>
  <si>
    <t>10 0 01 76000</t>
  </si>
  <si>
    <t>Мероприятия по благоустройству мест массового отдыха населения.</t>
  </si>
  <si>
    <t>10 0 02 76000</t>
  </si>
  <si>
    <t>Образование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</si>
  <si>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годы»</t>
  </si>
  <si>
    <t>07 0 00 00000</t>
  </si>
  <si>
    <t>Мероприятия по созданию условий для развития социальной активности молодежи, участия в общественной  деятельности направленной  на решение социально значимых проблем</t>
  </si>
  <si>
    <t>07 0 02  90020</t>
  </si>
  <si>
    <t xml:space="preserve"> 07 0 02  90020</t>
  </si>
  <si>
    <t>Культура и кинематография, всего</t>
  </si>
  <si>
    <t>Социальная политика, всего</t>
  </si>
  <si>
    <t>Доплаты к пенсиям муниципальных служащих в рамках программы «Развитие муниципальной службы в муниципальном  образовании поселок Боровский на 2018-2020 года»</t>
  </si>
  <si>
    <t xml:space="preserve">01 0 00 70470 </t>
  </si>
  <si>
    <t>Социальное обеспечение и иные выплаты населению</t>
  </si>
  <si>
    <t>01 0 00 70470</t>
  </si>
  <si>
    <t>Социальные выплаты гражданам, кроме публичных нормативных социальных выплат</t>
  </si>
  <si>
    <t>Мероприятия в области социальной политики</t>
  </si>
  <si>
    <t>Физическая культура и спорт</t>
  </si>
  <si>
    <t>09 0 01 700020</t>
  </si>
  <si>
    <t>09 0 01 70020</t>
  </si>
  <si>
    <t>Всего</t>
  </si>
  <si>
    <t>Мероприятия по содержанию  и приведению в нормативное состояние элементов благоустройства</t>
  </si>
  <si>
    <t>Обеспечение проведения выборов и референдумов</t>
  </si>
  <si>
    <t>Проведение выборов в Боровскую поселковую Думу</t>
  </si>
  <si>
    <t>Специальные расходы</t>
  </si>
  <si>
    <t xml:space="preserve">99 0 00 70010 </t>
  </si>
  <si>
    <t>067</t>
  </si>
  <si>
    <t>068</t>
  </si>
  <si>
    <t>02 0  03 70290</t>
  </si>
  <si>
    <t>01 0 0070270</t>
  </si>
  <si>
    <t>Социальное обеспечение и иные выплаты населению вне программных мероприятий</t>
  </si>
  <si>
    <t>Пособия, компенсации и другие выплаты гражданам</t>
  </si>
  <si>
    <t>99 0 0070270</t>
  </si>
  <si>
    <t>по кодам классификации доходов бюджетов за     2020 год</t>
  </si>
  <si>
    <t>55</t>
  </si>
  <si>
    <t>Административные штрафы, установленные законами субъектов Российской Федерации об административных правонарушениях</t>
  </si>
  <si>
    <t>066 1 16 02000 02 0000 140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</si>
  <si>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</si>
  <si>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</si>
  <si>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066 1 16 07000 00 0000 140</t>
  </si>
  <si>
    <t>066 1 16 10000 00 0000 140</t>
  </si>
  <si>
    <t>066 1 16 02020 02 0000 140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</si>
  <si>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</si>
  <si>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</si>
  <si>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</si>
  <si>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066 1 16 10032 10 0000 140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</si>
  <si>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</si>
  <si>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</si>
  <si>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066 1 16 07010 00 0000 140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</si>
  <si>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</si>
  <si>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</si>
  <si>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</si>
  <si>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066 2 02 16001 10 0000150</t>
  </si>
  <si>
    <t>000 2 02 20000 00 0000 150</t>
  </si>
  <si>
    <t>066 2 02 25576 10 0000 150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</si>
  <si>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</si>
  <si>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</si>
  <si>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000 2 07 00000 00 0000 150</t>
  </si>
  <si>
    <t>066 2 07 05030 10 0000 150</t>
  </si>
  <si>
    <t>разделам и подразделам классификации расходов бюджетов за   2020 год</t>
  </si>
  <si>
    <t xml:space="preserve">Расходы бюджета муниципального образования поселок Боровский по ведомственной структуре расходов бюджета за 2020 год </t>
  </si>
  <si>
    <t>к решению Думы</t>
  </si>
  <si>
    <t>муниципального образования поселок Боровский за  2020 год</t>
  </si>
  <si>
    <t>Высшее должностное лицо муниципального образования (глава муниципального образования, возглавляющий местную администрацию) в рамках программы «Развитие муниципальной службы в муниципальном образовании поселок Боровский на 2020-2022 года»</t>
  </si>
  <si>
    <t>Обеспечение деятельности органов местного самоуправления в рамках программы «Развитие муниципальной службы в муниципальном образовании поселок Боровский на 2020-2022 года»</t>
  </si>
  <si>
    <t>Муниципальная программа  «Развитие муниципальной службы в муниципальном  образовании поселок Боровский на 2020-2022 года»</t>
  </si>
  <si>
    <t>Финансовое обеспечение расходов на стимулирование органов местного самоуправления в рамках муниципальной программы "Развитие муниципальной службы в муниципальном образовании поселок Боровский на 2020 -2022гг"</t>
  </si>
  <si>
    <t>0100020000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</si>
  <si>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2020-2022 годы»</t>
  </si>
  <si>
    <t>Обеспечение деятельности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2020-2022 годы»</t>
  </si>
  <si>
    <t>Опубликование муниципальных правовых актов, иной официальной информации в печатном СМИ в рамках программы «Развитие муниципальной службы в муниципальном образовании поселок Боровский на 2020-2022 года»</t>
  </si>
  <si>
    <r>
      <t xml:space="preserve">01 0 00 </t>
    </r>
    <r>
      <rPr>
        <sz val="12"/>
        <color theme="1"/>
        <rFont val="Times New Roman"/>
        <family val="1"/>
        <charset val="204"/>
      </rPr>
      <t>70100</t>
    </r>
  </si>
  <si>
    <r>
      <t xml:space="preserve">01 0 00 </t>
    </r>
    <r>
      <rPr>
        <i/>
        <sz val="12"/>
        <color theme="1"/>
        <rFont val="Times New Roman"/>
        <family val="1"/>
        <charset val="204"/>
      </rPr>
      <t>70100</t>
    </r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</si>
  <si>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</si>
  <si>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</si>
  <si>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r>
      <t xml:space="preserve">02 0 00 </t>
    </r>
    <r>
      <rPr>
        <sz val="12"/>
        <color theme="1"/>
        <rFont val="Times New Roman"/>
        <family val="1"/>
        <charset val="204"/>
      </rPr>
      <t>70100</t>
    </r>
  </si>
  <si>
    <t>Выполнение других обязательств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2020-2022 годы»</t>
  </si>
  <si>
    <t>Исполнение судебных актов</t>
  </si>
  <si>
    <t>Муниципальная программа «Благоустройство территории муниципального образования поселок Боровский на 2020-2022 годы»</t>
  </si>
  <si>
    <t>Мероприятия по проведению конкурсов по благоустройству территории в рамках программы "Благоустройство территории муниципального образования посёлок Боровский на 2020-2022 годы"</t>
  </si>
  <si>
    <t>Финансовое обеспечение расходов на стимулирование органов местного самоуправления в рамках программы "Организация и осуществление первичного воинского учёта на территории муниципального образования поселок Боровский на 2020-2022гг"</t>
  </si>
  <si>
    <t>0300020000</t>
  </si>
  <si>
    <t>Осуществление первичного воинского учета на территориях, где отсутствуют военные комиссариаты в рамках муниципальной программы «Организация и осуществление первичного воинского учета на территории муниципального образования поселок Боровский на 2020-2022 годы»</t>
  </si>
  <si>
    <t>Обеспечение деятельности органов местного самоуправления в рамках программы «Организация и осуществление первичного воинского учета на территории муниципального образования поселок Боровский на 2020-2022 годы»</t>
  </si>
  <si>
    <t>Мероприятия по обеспечению безопасности людей на водных объектах</t>
  </si>
  <si>
    <t>Мероприятия по участию в предупреждении и ликвидации последствий чрезвычайных ситуаций</t>
  </si>
  <si>
    <t>0400170310</t>
  </si>
  <si>
    <t>0400270310</t>
  </si>
  <si>
    <t>Муниципальная программа «Обеспечение безопасности жизнедеятельности на территории поселка Боровский на 2020-2021 годы»</t>
  </si>
  <si>
    <t>Муниципальная программа «Основные направления развития молодежной политики в муниципальном  образовании поселок Боровский на 2020-2022 годы</t>
  </si>
  <si>
    <t>Муниципальная программа «Содержание автомобильных дорог муниципального образования поселок Боровский 2020-2022 годы»</t>
  </si>
  <si>
    <t>Мероприятия по проведению кадастровых работ на земельные участки под объектами муниципальной собственности в рамках муниципальной программы "Повышение эффективности управления и распоряжения собственностью муниципального образования поселок Боровский на 2020-2022 годы"</t>
  </si>
  <si>
    <t>Мероприятия по проведению кадастровых работ на земельные участки под многоквартирными домами в рамках программы "Повышение эффективности управления и распоряжения собственностью муниципального образования поселок Боровский на 2020-2022 годы"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</si>
  <si>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2020-2022годы»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</si>
  <si>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 в рамках программы «Повышение эффективности управления и распоряжения собственностью муниципального образования поселок Боровский на 2020-2022 года»</t>
  </si>
  <si>
    <t>Мероприятия по сносу жилых домов, призванных аварийными и подлежащим сносу</t>
  </si>
  <si>
    <t>02 0 05 70370</t>
  </si>
  <si>
    <t>Мероприятия по реализации общественно значимых Проектов на территории муниципального образования п.Боровский по благоустройству сельских поселений</t>
  </si>
  <si>
    <t>06003L5763</t>
  </si>
  <si>
    <t>Мероприятия по реализации общественно значимых Проектов на территории муниципального образования поселок Боровский по благоустройству сельских территорий за счет внебюджетных средств</t>
  </si>
  <si>
    <t>06003Д5763</t>
  </si>
  <si>
    <t>Муниципальная программа «Благоустройство территории муниципального образования поселок Боровский на 2020-2022  годы»</t>
  </si>
  <si>
    <t>Муниципальная программа «Развитие муниципальной службы в муниципальном образовании поселок Боровский на 2020-2022 годы»</t>
  </si>
  <si>
    <r>
      <t xml:space="preserve">02 0 00 </t>
    </r>
    <r>
      <rPr>
        <i/>
        <sz val="12"/>
        <color theme="1"/>
        <rFont val="Times New Roman"/>
        <family val="1"/>
        <charset val="204"/>
      </rPr>
      <t>70100</t>
    </r>
  </si>
  <si>
    <r>
      <t>Муниципальная</t>
    </r>
    <r>
      <rPr>
        <b/>
        <sz val="12"/>
        <color rgb="FF000000"/>
        <rFont val="Times New Roman"/>
        <family val="1"/>
        <charset val="204"/>
      </rPr>
      <t xml:space="preserve"> программа «</t>
    </r>
    <r>
      <rPr>
        <b/>
        <sz val="12"/>
        <color theme="1"/>
        <rFont val="Times New Roman"/>
        <family val="1"/>
        <charset val="204"/>
      </rPr>
      <t>Организация и осуществление первичного воинского учета  на территории муниципального образования поселок Боровский на 2020-2022 годы</t>
    </r>
    <r>
      <rPr>
        <b/>
        <sz val="12"/>
        <color rgb="FF000000"/>
        <rFont val="Times New Roman"/>
        <family val="1"/>
        <charset val="204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</si>
</sst>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0.0"/>
    <numFmt numFmtId="16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49" fontId="3" fillId="0" borderId="2" xfId="1" applyNumberFormat="1" applyFont="1" applyBorder="1" applyAlignment="1">
      <alignment vertical="top"/>
    </xf>
    <xf numFmtId="49" fontId="3" fillId="0" borderId="2" xfId="1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1" fontId="13" fillId="0" borderId="1" xfId="0" applyNumberFormat="1" applyFont="1" applyBorder="1" applyAlignment="1">
      <alignment vertical="top"/>
    </xf>
    <xf numFmtId="49" fontId="5" fillId="0" borderId="0" xfId="0" applyNumberFormat="1" applyFont="1"/>
    <xf numFmtId="0" fontId="2" fillId="4" borderId="0" xfId="1" applyFont="1" applyFill="1" applyBorder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4" borderId="0" xfId="1" applyFont="1" applyFill="1" applyAlignment="1">
      <alignment horizontal="center"/>
    </xf>
    <xf numFmtId="0" fontId="3" fillId="0" borderId="0" xfId="1" applyFont="1" applyAlignment="1"/>
    <xf numFmtId="0" fontId="0" fillId="4" borderId="0" xfId="0" applyFill="1"/>
    <xf numFmtId="0" fontId="16" fillId="0" borderId="0" xfId="0" applyFont="1"/>
    <xf numFmtId="166" fontId="0" fillId="4" borderId="0" xfId="0" applyNumberFormat="1" applyFill="1"/>
    <xf numFmtId="166" fontId="0" fillId="5" borderId="0" xfId="0" applyNumberFormat="1" applyFill="1"/>
    <xf numFmtId="0" fontId="7" fillId="0" borderId="0" xfId="0" applyFont="1" applyAlignment="1">
      <alignment horizontal="center"/>
    </xf>
    <xf numFmtId="166" fontId="2" fillId="0" borderId="1" xfId="1" applyNumberFormat="1" applyFont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top"/>
    </xf>
    <xf numFmtId="166" fontId="3" fillId="0" borderId="1" xfId="0" applyNumberFormat="1" applyFont="1" applyBorder="1" applyAlignment="1" applyProtection="1">
      <alignment horizontal="center" vertical="top" wrapText="1"/>
    </xf>
    <xf numFmtId="166" fontId="3" fillId="4" borderId="1" xfId="1" applyNumberFormat="1" applyFont="1" applyFill="1" applyBorder="1" applyAlignment="1">
      <alignment horizontal="center" vertical="top" wrapText="1"/>
    </xf>
    <xf numFmtId="166" fontId="3" fillId="0" borderId="2" xfId="1" applyNumberFormat="1" applyFont="1" applyBorder="1" applyAlignment="1">
      <alignment horizontal="center" vertical="top" wrapText="1"/>
    </xf>
    <xf numFmtId="166" fontId="3" fillId="0" borderId="2" xfId="1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vertical="top"/>
    </xf>
    <xf numFmtId="166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/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vertical="top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0" fillId="0" borderId="0" xfId="0" applyNumberFormat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166" fontId="6" fillId="0" borderId="3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" fontId="14" fillId="4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left" vertical="top" wrapText="1"/>
    </xf>
    <xf numFmtId="1" fontId="13" fillId="4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left" vertical="top"/>
    </xf>
    <xf numFmtId="1" fontId="6" fillId="4" borderId="1" xfId="0" applyNumberFormat="1" applyFont="1" applyFill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1" fontId="14" fillId="4" borderId="1" xfId="0" applyNumberFormat="1" applyFont="1" applyFill="1" applyBorder="1" applyAlignment="1">
      <alignment horizontal="left" vertical="top"/>
    </xf>
    <xf numFmtId="1" fontId="14" fillId="0" borderId="1" xfId="0" applyNumberFormat="1" applyFont="1" applyBorder="1" applyAlignment="1">
      <alignment horizontal="left" vertical="top"/>
    </xf>
    <xf numFmtId="49" fontId="14" fillId="0" borderId="1" xfId="0" applyNumberFormat="1" applyFont="1" applyBorder="1" applyAlignment="1" applyProtection="1">
      <alignment horizontal="left" vertical="top" wrapText="1"/>
    </xf>
    <xf numFmtId="49" fontId="15" fillId="0" borderId="1" xfId="0" applyNumberFormat="1" applyFont="1" applyBorder="1" applyAlignment="1" applyProtection="1">
      <alignment horizontal="left" vertical="top" wrapText="1"/>
    </xf>
    <xf numFmtId="49" fontId="11" fillId="0" borderId="1" xfId="0" applyNumberFormat="1" applyFont="1" applyBorder="1" applyAlignment="1" applyProtection="1">
      <alignment horizontal="left" vertical="top" wrapText="1"/>
    </xf>
    <xf numFmtId="167" fontId="11" fillId="0" borderId="1" xfId="0" applyNumberFormat="1" applyFont="1" applyBorder="1" applyAlignment="1" applyProtection="1">
      <alignment horizontal="left" vertical="top" wrapText="1"/>
    </xf>
    <xf numFmtId="3" fontId="11" fillId="0" borderId="1" xfId="0" applyNumberFormat="1" applyFont="1" applyBorder="1" applyAlignment="1" applyProtection="1">
      <alignment horizontal="left" vertical="top" wrapText="1"/>
    </xf>
    <xf numFmtId="1" fontId="15" fillId="0" borderId="1" xfId="0" applyNumberFormat="1" applyFont="1" applyBorder="1" applyAlignment="1" applyProtection="1">
      <alignment horizontal="left"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6" fillId="0" borderId="1" xfId="0" applyNumberFormat="1" applyFont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57" zoomScale="89" zoomScaleNormal="89" workbookViewId="0">
      <selection activeCell="G78" sqref="F78:G78"/>
    </sheetView>
  </sheetViews>
  <sheetFormatPr defaultRowHeight="15" x14ac:dyDescent="0.25"/>
  <cols>
    <col min="1" max="1" width="28.140625" customWidth="1"/>
    <col min="2" max="2" width="37" customWidth="1"/>
    <col min="3" max="3" width="13" customWidth="1"/>
    <col min="4" max="4" width="10.140625" customWidth="1"/>
    <col min="5" max="5" width="10.28515625" customWidth="1"/>
    <col min="6" max="6" width="8.85546875" customWidth="1"/>
    <col min="7" max="7" width="11.5703125" customWidth="1"/>
  </cols>
  <sheetData>
    <row r="1" spans="1:7" x14ac:dyDescent="0.25">
      <c r="E1" t="s">
        <v>23</v>
      </c>
    </row>
    <row r="2" spans="1:7" hidden="1" x14ac:dyDescent="0.25">
      <c r="D2" t="s">
        <v>24</v>
      </c>
    </row>
    <row r="3" spans="1:7" hidden="1" x14ac:dyDescent="0.25">
      <c r="D3" t="s">
        <v>25</v>
      </c>
    </row>
    <row r="4" spans="1:7" x14ac:dyDescent="0.25">
      <c r="E4" t="s">
        <v>336</v>
      </c>
    </row>
    <row r="5" spans="1:7" ht="16.5" x14ac:dyDescent="0.25">
      <c r="A5" s="136" t="s">
        <v>26</v>
      </c>
      <c r="B5" s="136"/>
      <c r="C5" s="136"/>
      <c r="D5" s="136"/>
      <c r="E5" s="136"/>
    </row>
    <row r="6" spans="1:7" ht="16.5" x14ac:dyDescent="0.25">
      <c r="A6" s="59"/>
      <c r="B6" s="60" t="s">
        <v>308</v>
      </c>
      <c r="C6" s="65"/>
      <c r="D6" s="60"/>
      <c r="E6" s="61"/>
    </row>
    <row r="7" spans="1:7" ht="26.25" customHeight="1" x14ac:dyDescent="0.25">
      <c r="A7" s="1"/>
      <c r="B7" s="1"/>
      <c r="C7" s="1"/>
      <c r="D7" s="1"/>
      <c r="E7" s="2" t="s">
        <v>0</v>
      </c>
    </row>
    <row r="8" spans="1:7" ht="96.75" customHeight="1" x14ac:dyDescent="0.25">
      <c r="A8" s="46" t="s">
        <v>1</v>
      </c>
      <c r="B8" s="46" t="s">
        <v>2</v>
      </c>
      <c r="C8" s="46" t="s">
        <v>195</v>
      </c>
      <c r="D8" s="46" t="s">
        <v>22</v>
      </c>
      <c r="E8" s="47" t="s">
        <v>3</v>
      </c>
      <c r="F8" s="47" t="s">
        <v>197</v>
      </c>
      <c r="G8" s="47" t="s">
        <v>196</v>
      </c>
    </row>
    <row r="9" spans="1:7" ht="40.5" customHeight="1" x14ac:dyDescent="0.25">
      <c r="A9" s="32" t="s">
        <v>117</v>
      </c>
      <c r="B9" s="33" t="s">
        <v>4</v>
      </c>
      <c r="C9" s="81">
        <f>C10+C15+C18+C26+C29+C39+C48+C52</f>
        <v>28403.100000000002</v>
      </c>
      <c r="D9" s="81">
        <f t="shared" ref="D9:E9" si="0">D10+D15+D18+D26+D29+D39+D48+D52</f>
        <v>31892.7</v>
      </c>
      <c r="E9" s="81">
        <f t="shared" si="0"/>
        <v>33404.9</v>
      </c>
      <c r="F9" s="66">
        <f t="shared" ref="F9:F28" si="1">E9/D9*100</f>
        <v>104.74152392240231</v>
      </c>
      <c r="G9" s="52">
        <f>E9/C9*100</f>
        <v>117.61004960726117</v>
      </c>
    </row>
    <row r="10" spans="1:7" s="39" customFormat="1" ht="32.25" customHeight="1" x14ac:dyDescent="0.25">
      <c r="A10" s="32" t="s">
        <v>118</v>
      </c>
      <c r="B10" s="33" t="s">
        <v>5</v>
      </c>
      <c r="C10" s="81">
        <f>C11</f>
        <v>5033.2</v>
      </c>
      <c r="D10" s="81">
        <f>D11</f>
        <v>5880.2000000000007</v>
      </c>
      <c r="E10" s="81">
        <f>E11</f>
        <v>6649</v>
      </c>
      <c r="F10" s="66">
        <f t="shared" si="1"/>
        <v>113.07438522499234</v>
      </c>
      <c r="G10" s="52">
        <f t="shared" ref="G10:G73" si="2">E10/C10*100</f>
        <v>132.10283716124931</v>
      </c>
    </row>
    <row r="11" spans="1:7" ht="23.25" customHeight="1" x14ac:dyDescent="0.25">
      <c r="A11" s="34" t="s">
        <v>6</v>
      </c>
      <c r="B11" s="35" t="s">
        <v>7</v>
      </c>
      <c r="C11" s="82">
        <f>C12+C13+C14</f>
        <v>5033.2</v>
      </c>
      <c r="D11" s="82">
        <f>D12+D13+D14</f>
        <v>5880.2000000000007</v>
      </c>
      <c r="E11" s="82">
        <f>E12+E13+E14</f>
        <v>6649</v>
      </c>
      <c r="F11" s="67">
        <f t="shared" si="1"/>
        <v>113.07438522499234</v>
      </c>
      <c r="G11" s="51">
        <f t="shared" si="2"/>
        <v>132.10283716124931</v>
      </c>
    </row>
    <row r="12" spans="1:7" ht="144.75" customHeight="1" x14ac:dyDescent="0.25">
      <c r="A12" s="34" t="s">
        <v>8</v>
      </c>
      <c r="B12" s="53" t="s">
        <v>102</v>
      </c>
      <c r="C12" s="82">
        <v>4928.2</v>
      </c>
      <c r="D12" s="82">
        <v>5779.1</v>
      </c>
      <c r="E12" s="83">
        <v>6545</v>
      </c>
      <c r="F12" s="67">
        <f t="shared" si="1"/>
        <v>113.25292865671123</v>
      </c>
      <c r="G12" s="51">
        <f t="shared" si="2"/>
        <v>132.80711010105111</v>
      </c>
    </row>
    <row r="13" spans="1:7" ht="247.5" customHeight="1" x14ac:dyDescent="0.25">
      <c r="A13" s="34" t="s">
        <v>119</v>
      </c>
      <c r="B13" s="36" t="s">
        <v>103</v>
      </c>
      <c r="C13" s="82">
        <v>50</v>
      </c>
      <c r="D13" s="82">
        <v>14.6</v>
      </c>
      <c r="E13" s="83">
        <v>15</v>
      </c>
      <c r="F13" s="67">
        <f t="shared" si="1"/>
        <v>102.73972602739727</v>
      </c>
      <c r="G13" s="51">
        <f t="shared" si="2"/>
        <v>30</v>
      </c>
    </row>
    <row r="14" spans="1:7" ht="101.25" customHeight="1" x14ac:dyDescent="0.25">
      <c r="A14" s="34" t="s">
        <v>120</v>
      </c>
      <c r="B14" s="35" t="s">
        <v>27</v>
      </c>
      <c r="C14" s="82" t="s">
        <v>309</v>
      </c>
      <c r="D14" s="82">
        <v>86.5</v>
      </c>
      <c r="E14" s="83">
        <v>89</v>
      </c>
      <c r="F14" s="67">
        <f t="shared" si="1"/>
        <v>102.89017341040463</v>
      </c>
      <c r="G14" s="51">
        <f t="shared" si="2"/>
        <v>161.81818181818181</v>
      </c>
    </row>
    <row r="15" spans="1:7" s="39" customFormat="1" ht="34.5" customHeight="1" x14ac:dyDescent="0.25">
      <c r="A15" s="33" t="s">
        <v>173</v>
      </c>
      <c r="B15" s="33" t="s">
        <v>171</v>
      </c>
      <c r="C15" s="81" t="str">
        <f>C16</f>
        <v>2</v>
      </c>
      <c r="D15" s="81">
        <f>D16</f>
        <v>0.1</v>
      </c>
      <c r="E15" s="81">
        <f t="shared" ref="E15" si="3">E16</f>
        <v>0.2</v>
      </c>
      <c r="F15" s="66">
        <f t="shared" si="1"/>
        <v>200</v>
      </c>
      <c r="G15" s="52">
        <f t="shared" si="2"/>
        <v>10</v>
      </c>
    </row>
    <row r="16" spans="1:7" ht="39" customHeight="1" x14ac:dyDescent="0.25">
      <c r="A16" s="35" t="s">
        <v>174</v>
      </c>
      <c r="B16" s="35" t="s">
        <v>172</v>
      </c>
      <c r="C16" s="82" t="str">
        <f>C17</f>
        <v>2</v>
      </c>
      <c r="D16" s="82">
        <f>D17</f>
        <v>0.1</v>
      </c>
      <c r="E16" s="82">
        <f>E17</f>
        <v>0.2</v>
      </c>
      <c r="F16" s="67">
        <f t="shared" si="1"/>
        <v>200</v>
      </c>
      <c r="G16" s="51">
        <f t="shared" si="2"/>
        <v>10</v>
      </c>
    </row>
    <row r="17" spans="1:7" ht="37.5" customHeight="1" x14ac:dyDescent="0.25">
      <c r="A17" s="35" t="s">
        <v>175</v>
      </c>
      <c r="B17" s="35" t="s">
        <v>172</v>
      </c>
      <c r="C17" s="82" t="s">
        <v>38</v>
      </c>
      <c r="D17" s="82">
        <v>0.1</v>
      </c>
      <c r="E17" s="83">
        <v>0.2</v>
      </c>
      <c r="F17" s="67">
        <f t="shared" si="1"/>
        <v>200</v>
      </c>
      <c r="G17" s="51">
        <f t="shared" si="2"/>
        <v>10</v>
      </c>
    </row>
    <row r="18" spans="1:7" s="39" customFormat="1" ht="15.75" x14ac:dyDescent="0.25">
      <c r="A18" s="32" t="s">
        <v>9</v>
      </c>
      <c r="B18" s="33" t="s">
        <v>10</v>
      </c>
      <c r="C18" s="81">
        <f>C19+C21</f>
        <v>20184.7</v>
      </c>
      <c r="D18" s="81">
        <f>D19+D21</f>
        <v>21549.4</v>
      </c>
      <c r="E18" s="81">
        <f>E19+E21</f>
        <v>21916</v>
      </c>
      <c r="F18" s="66">
        <f t="shared" si="1"/>
        <v>101.70120745821229</v>
      </c>
      <c r="G18" s="52">
        <f t="shared" si="2"/>
        <v>108.57728873849994</v>
      </c>
    </row>
    <row r="19" spans="1:7" ht="31.5" x14ac:dyDescent="0.25">
      <c r="A19" s="34" t="s">
        <v>121</v>
      </c>
      <c r="B19" s="35" t="s">
        <v>11</v>
      </c>
      <c r="C19" s="82">
        <f>C20</f>
        <v>2400</v>
      </c>
      <c r="D19" s="82">
        <f>D20</f>
        <v>2730</v>
      </c>
      <c r="E19" s="82">
        <f>E20</f>
        <v>2857</v>
      </c>
      <c r="F19" s="67">
        <f t="shared" si="1"/>
        <v>104.65201465201466</v>
      </c>
      <c r="G19" s="51">
        <f t="shared" si="2"/>
        <v>119.04166666666667</v>
      </c>
    </row>
    <row r="20" spans="1:7" ht="98.25" customHeight="1" x14ac:dyDescent="0.25">
      <c r="A20" s="34" t="s">
        <v>122</v>
      </c>
      <c r="B20" s="35" t="s">
        <v>104</v>
      </c>
      <c r="C20" s="82">
        <v>2400</v>
      </c>
      <c r="D20" s="82">
        <v>2730</v>
      </c>
      <c r="E20" s="83">
        <v>2857</v>
      </c>
      <c r="F20" s="67">
        <f t="shared" si="1"/>
        <v>104.65201465201466</v>
      </c>
      <c r="G20" s="51">
        <f t="shared" si="2"/>
        <v>119.04166666666667</v>
      </c>
    </row>
    <row r="21" spans="1:7" ht="15.75" x14ac:dyDescent="0.25">
      <c r="A21" s="34" t="s">
        <v>123</v>
      </c>
      <c r="B21" s="35" t="s">
        <v>12</v>
      </c>
      <c r="C21" s="82">
        <f>C22+C24</f>
        <v>17784.7</v>
      </c>
      <c r="D21" s="82">
        <f>D22+D24</f>
        <v>18819.400000000001</v>
      </c>
      <c r="E21" s="82">
        <f>E22+E24</f>
        <v>19059</v>
      </c>
      <c r="F21" s="67">
        <f t="shared" si="1"/>
        <v>101.27315429822417</v>
      </c>
      <c r="G21" s="51">
        <f t="shared" si="2"/>
        <v>107.16514757066466</v>
      </c>
    </row>
    <row r="22" spans="1:7" ht="25.5" customHeight="1" x14ac:dyDescent="0.25">
      <c r="A22" s="34" t="s">
        <v>106</v>
      </c>
      <c r="B22" s="35" t="s">
        <v>105</v>
      </c>
      <c r="C22" s="82">
        <f>C23</f>
        <v>11000</v>
      </c>
      <c r="D22" s="82">
        <f t="shared" ref="D22:E22" si="4">D23</f>
        <v>12536</v>
      </c>
      <c r="E22" s="82">
        <f t="shared" si="4"/>
        <v>12649</v>
      </c>
      <c r="F22" s="67">
        <f t="shared" si="1"/>
        <v>100.90140395660498</v>
      </c>
      <c r="G22" s="51">
        <f t="shared" si="2"/>
        <v>114.9909090909091</v>
      </c>
    </row>
    <row r="23" spans="1:7" ht="72" customHeight="1" x14ac:dyDescent="0.25">
      <c r="A23" s="34" t="s">
        <v>107</v>
      </c>
      <c r="B23" s="35" t="s">
        <v>108</v>
      </c>
      <c r="C23" s="82">
        <v>11000</v>
      </c>
      <c r="D23" s="82">
        <v>12536</v>
      </c>
      <c r="E23" s="82">
        <v>12649</v>
      </c>
      <c r="F23" s="67">
        <f t="shared" si="1"/>
        <v>100.90140395660498</v>
      </c>
      <c r="G23" s="51">
        <f t="shared" si="2"/>
        <v>114.9909090909091</v>
      </c>
    </row>
    <row r="24" spans="1:7" ht="36.75" customHeight="1" x14ac:dyDescent="0.25">
      <c r="A24" s="34" t="s">
        <v>109</v>
      </c>
      <c r="B24" s="35" t="s">
        <v>110</v>
      </c>
      <c r="C24" s="82">
        <f>C25</f>
        <v>6784.7</v>
      </c>
      <c r="D24" s="82">
        <f>D25</f>
        <v>6283.4</v>
      </c>
      <c r="E24" s="82">
        <f>E25</f>
        <v>6410</v>
      </c>
      <c r="F24" s="67">
        <f t="shared" si="1"/>
        <v>102.01483273387019</v>
      </c>
      <c r="G24" s="51">
        <f t="shared" si="2"/>
        <v>94.47727976181703</v>
      </c>
    </row>
    <row r="25" spans="1:7" ht="74.25" customHeight="1" x14ac:dyDescent="0.25">
      <c r="A25" s="34" t="s">
        <v>111</v>
      </c>
      <c r="B25" s="35" t="s">
        <v>112</v>
      </c>
      <c r="C25" s="82">
        <v>6784.7</v>
      </c>
      <c r="D25" s="82">
        <v>6283.4</v>
      </c>
      <c r="E25" s="83">
        <v>6410</v>
      </c>
      <c r="F25" s="67">
        <f t="shared" si="1"/>
        <v>102.01483273387019</v>
      </c>
      <c r="G25" s="51">
        <f t="shared" si="2"/>
        <v>94.47727976181703</v>
      </c>
    </row>
    <row r="26" spans="1:7" ht="41.25" customHeight="1" x14ac:dyDescent="0.25">
      <c r="A26" s="95" t="s">
        <v>141</v>
      </c>
      <c r="B26" s="95" t="s">
        <v>140</v>
      </c>
      <c r="C26" s="81">
        <f t="shared" ref="C26:E27" si="5">C27</f>
        <v>3.2</v>
      </c>
      <c r="D26" s="81">
        <f t="shared" si="5"/>
        <v>6</v>
      </c>
      <c r="E26" s="81">
        <f t="shared" si="5"/>
        <v>6</v>
      </c>
      <c r="F26" s="66">
        <f t="shared" si="1"/>
        <v>100</v>
      </c>
      <c r="G26" s="52">
        <f t="shared" ref="G26:G28" si="6">E26/C26*100</f>
        <v>187.5</v>
      </c>
    </row>
    <row r="27" spans="1:7" ht="96" customHeight="1" x14ac:dyDescent="0.25">
      <c r="A27" s="48" t="s">
        <v>144</v>
      </c>
      <c r="B27" s="48" t="s">
        <v>142</v>
      </c>
      <c r="C27" s="82">
        <f t="shared" si="5"/>
        <v>3.2</v>
      </c>
      <c r="D27" s="82">
        <f t="shared" si="5"/>
        <v>6</v>
      </c>
      <c r="E27" s="82">
        <f t="shared" si="5"/>
        <v>6</v>
      </c>
      <c r="F27" s="66">
        <f t="shared" si="1"/>
        <v>100</v>
      </c>
      <c r="G27" s="52">
        <f t="shared" si="6"/>
        <v>187.5</v>
      </c>
    </row>
    <row r="28" spans="1:7" ht="174" customHeight="1" x14ac:dyDescent="0.25">
      <c r="A28" s="49" t="s">
        <v>145</v>
      </c>
      <c r="B28" s="50" t="s">
        <v>143</v>
      </c>
      <c r="C28" s="84">
        <v>3.2</v>
      </c>
      <c r="D28" s="82">
        <v>6</v>
      </c>
      <c r="E28" s="83">
        <v>6</v>
      </c>
      <c r="F28" s="66">
        <f t="shared" si="1"/>
        <v>100</v>
      </c>
      <c r="G28" s="52">
        <f t="shared" si="6"/>
        <v>187.5</v>
      </c>
    </row>
    <row r="29" spans="1:7" s="39" customFormat="1" ht="85.5" customHeight="1" x14ac:dyDescent="0.25">
      <c r="A29" s="32" t="s">
        <v>125</v>
      </c>
      <c r="B29" s="33" t="s">
        <v>13</v>
      </c>
      <c r="C29" s="81">
        <f>C30+C37+C35</f>
        <v>2824</v>
      </c>
      <c r="D29" s="81">
        <f>D30+D37+D35</f>
        <v>3007.6</v>
      </c>
      <c r="E29" s="81">
        <f>E30+E37+E35</f>
        <v>3299.7</v>
      </c>
      <c r="F29" s="66">
        <f t="shared" ref="F29:F36" si="7">E29/D29*100</f>
        <v>109.7120627743051</v>
      </c>
      <c r="G29" s="52">
        <f t="shared" si="2"/>
        <v>116.84490084985835</v>
      </c>
    </row>
    <row r="30" spans="1:7" ht="247.5" customHeight="1" x14ac:dyDescent="0.25">
      <c r="A30" s="34" t="s">
        <v>124</v>
      </c>
      <c r="B30" s="36" t="s">
        <v>28</v>
      </c>
      <c r="C30" s="82">
        <f>C31+C33</f>
        <v>2464</v>
      </c>
      <c r="D30" s="82">
        <f>D31+D33</f>
        <v>2645</v>
      </c>
      <c r="E30" s="82">
        <f>E31+E33</f>
        <v>2936</v>
      </c>
      <c r="F30" s="67">
        <f t="shared" si="7"/>
        <v>111.00189035916823</v>
      </c>
      <c r="G30" s="51">
        <f t="shared" si="2"/>
        <v>119.15584415584415</v>
      </c>
    </row>
    <row r="31" spans="1:7" ht="168" customHeight="1" x14ac:dyDescent="0.25">
      <c r="A31" s="40" t="s">
        <v>126</v>
      </c>
      <c r="B31" s="36" t="s">
        <v>98</v>
      </c>
      <c r="C31" s="82">
        <f>C32</f>
        <v>77</v>
      </c>
      <c r="D31" s="82">
        <f>D32</f>
        <v>98</v>
      </c>
      <c r="E31" s="82">
        <f>E32</f>
        <v>98</v>
      </c>
      <c r="F31" s="67">
        <f t="shared" si="7"/>
        <v>100</v>
      </c>
      <c r="G31" s="51">
        <f t="shared" si="2"/>
        <v>127.27272727272727</v>
      </c>
    </row>
    <row r="32" spans="1:7" ht="151.5" customHeight="1" x14ac:dyDescent="0.25">
      <c r="A32" s="40" t="s">
        <v>127</v>
      </c>
      <c r="B32" s="42" t="s">
        <v>101</v>
      </c>
      <c r="C32" s="85">
        <v>77</v>
      </c>
      <c r="D32" s="82">
        <v>98</v>
      </c>
      <c r="E32" s="82">
        <v>98</v>
      </c>
      <c r="F32" s="67">
        <f t="shared" si="7"/>
        <v>100</v>
      </c>
      <c r="G32" s="51">
        <f t="shared" si="2"/>
        <v>127.27272727272727</v>
      </c>
    </row>
    <row r="33" spans="1:7" ht="90" customHeight="1" x14ac:dyDescent="0.25">
      <c r="A33" s="34" t="s">
        <v>128</v>
      </c>
      <c r="B33" s="42" t="s">
        <v>99</v>
      </c>
      <c r="C33" s="82">
        <f>C34</f>
        <v>2387</v>
      </c>
      <c r="D33" s="82">
        <f>D34</f>
        <v>2547</v>
      </c>
      <c r="E33" s="82">
        <f>E34</f>
        <v>2838</v>
      </c>
      <c r="F33" s="66">
        <f t="shared" si="7"/>
        <v>111.42520612485276</v>
      </c>
      <c r="G33" s="51">
        <f t="shared" si="2"/>
        <v>118.89400921658986</v>
      </c>
    </row>
    <row r="34" spans="1:7" ht="69.75" customHeight="1" x14ac:dyDescent="0.25">
      <c r="A34" s="34" t="s">
        <v>129</v>
      </c>
      <c r="B34" s="35" t="s">
        <v>113</v>
      </c>
      <c r="C34" s="82">
        <v>2387</v>
      </c>
      <c r="D34" s="82">
        <v>2547</v>
      </c>
      <c r="E34" s="83">
        <v>2838</v>
      </c>
      <c r="F34" s="66">
        <f t="shared" si="7"/>
        <v>111.42520612485276</v>
      </c>
      <c r="G34" s="51">
        <f t="shared" si="2"/>
        <v>118.89400921658986</v>
      </c>
    </row>
    <row r="35" spans="1:7" ht="83.25" customHeight="1" x14ac:dyDescent="0.25">
      <c r="A35" s="96" t="s">
        <v>160</v>
      </c>
      <c r="B35" s="92" t="s">
        <v>158</v>
      </c>
      <c r="C35" s="82">
        <f>C36</f>
        <v>0</v>
      </c>
      <c r="D35" s="82">
        <f t="shared" ref="D35:E35" si="8">D36</f>
        <v>0.6</v>
      </c>
      <c r="E35" s="82">
        <f t="shared" si="8"/>
        <v>0.7</v>
      </c>
      <c r="F35" s="66">
        <f t="shared" si="7"/>
        <v>116.66666666666667</v>
      </c>
      <c r="G35" s="51"/>
    </row>
    <row r="36" spans="1:7" ht="87" customHeight="1" x14ac:dyDescent="0.25">
      <c r="A36" s="96" t="s">
        <v>161</v>
      </c>
      <c r="B36" s="92" t="s">
        <v>159</v>
      </c>
      <c r="C36" s="84"/>
      <c r="D36" s="82">
        <v>0.6</v>
      </c>
      <c r="E36" s="82">
        <v>0.7</v>
      </c>
      <c r="F36" s="66">
        <f t="shared" si="7"/>
        <v>116.66666666666667</v>
      </c>
      <c r="G36" s="51"/>
    </row>
    <row r="37" spans="1:7" ht="165.75" customHeight="1" x14ac:dyDescent="0.25">
      <c r="A37" s="49" t="s">
        <v>147</v>
      </c>
      <c r="B37" s="50" t="s">
        <v>146</v>
      </c>
      <c r="C37" s="82">
        <f>C38</f>
        <v>360</v>
      </c>
      <c r="D37" s="82">
        <f>D38</f>
        <v>362</v>
      </c>
      <c r="E37" s="82">
        <f>E38</f>
        <v>363</v>
      </c>
      <c r="F37" s="67">
        <f t="shared" ref="F37:F45" si="9">E37/D37*100</f>
        <v>100.27624309392264</v>
      </c>
      <c r="G37" s="51">
        <f t="shared" si="2"/>
        <v>100.83333333333333</v>
      </c>
    </row>
    <row r="38" spans="1:7" ht="151.5" customHeight="1" x14ac:dyDescent="0.25">
      <c r="A38" s="49" t="s">
        <v>149</v>
      </c>
      <c r="B38" s="48" t="s">
        <v>148</v>
      </c>
      <c r="C38" s="84">
        <v>360</v>
      </c>
      <c r="D38" s="82">
        <v>362</v>
      </c>
      <c r="E38" s="83">
        <v>363</v>
      </c>
      <c r="F38" s="67">
        <f t="shared" si="9"/>
        <v>100.27624309392264</v>
      </c>
      <c r="G38" s="51">
        <f t="shared" si="2"/>
        <v>100.83333333333333</v>
      </c>
    </row>
    <row r="39" spans="1:7" s="39" customFormat="1" ht="72" customHeight="1" x14ac:dyDescent="0.25">
      <c r="A39" s="32" t="s">
        <v>130</v>
      </c>
      <c r="B39" s="33" t="s">
        <v>14</v>
      </c>
      <c r="C39" s="81">
        <f>C43+C40</f>
        <v>322</v>
      </c>
      <c r="D39" s="81">
        <f>D43+D40</f>
        <v>897.3</v>
      </c>
      <c r="E39" s="81">
        <f>E43+E40</f>
        <v>939</v>
      </c>
      <c r="F39" s="66">
        <f t="shared" si="9"/>
        <v>104.64727515880976</v>
      </c>
      <c r="G39" s="51">
        <f t="shared" si="2"/>
        <v>291.61490683229812</v>
      </c>
    </row>
    <row r="40" spans="1:7" s="54" customFormat="1" ht="33" customHeight="1" x14ac:dyDescent="0.25">
      <c r="A40" s="34" t="s">
        <v>164</v>
      </c>
      <c r="B40" s="35" t="s">
        <v>162</v>
      </c>
      <c r="C40" s="82">
        <f>C42</f>
        <v>42</v>
      </c>
      <c r="D40" s="82">
        <f>D42</f>
        <v>28</v>
      </c>
      <c r="E40" s="82">
        <f>E42</f>
        <v>28</v>
      </c>
      <c r="F40" s="67">
        <f t="shared" si="9"/>
        <v>100</v>
      </c>
      <c r="G40" s="51">
        <f t="shared" si="2"/>
        <v>66.666666666666657</v>
      </c>
    </row>
    <row r="41" spans="1:7" s="54" customFormat="1" ht="33" customHeight="1" x14ac:dyDescent="0.25">
      <c r="A41" s="34" t="s">
        <v>167</v>
      </c>
      <c r="B41" s="35" t="s">
        <v>166</v>
      </c>
      <c r="C41" s="82">
        <f>C42</f>
        <v>42</v>
      </c>
      <c r="D41" s="82">
        <f>D42</f>
        <v>28</v>
      </c>
      <c r="E41" s="82">
        <f>E42</f>
        <v>28</v>
      </c>
      <c r="F41" s="67">
        <f t="shared" si="9"/>
        <v>100</v>
      </c>
      <c r="G41" s="51">
        <f t="shared" si="2"/>
        <v>66.666666666666657</v>
      </c>
    </row>
    <row r="42" spans="1:7" s="54" customFormat="1" ht="69" customHeight="1" x14ac:dyDescent="0.25">
      <c r="A42" s="34" t="s">
        <v>165</v>
      </c>
      <c r="B42" s="35" t="s">
        <v>163</v>
      </c>
      <c r="C42" s="82">
        <v>42</v>
      </c>
      <c r="D42" s="82">
        <v>28</v>
      </c>
      <c r="E42" s="82">
        <v>28</v>
      </c>
      <c r="F42" s="67">
        <f t="shared" si="9"/>
        <v>100</v>
      </c>
      <c r="G42" s="51">
        <f t="shared" si="2"/>
        <v>66.666666666666657</v>
      </c>
    </row>
    <row r="43" spans="1:7" ht="31.5" customHeight="1" x14ac:dyDescent="0.25">
      <c r="A43" s="34" t="s">
        <v>131</v>
      </c>
      <c r="B43" s="35" t="s">
        <v>29</v>
      </c>
      <c r="C43" s="82">
        <f>C46+C44</f>
        <v>280</v>
      </c>
      <c r="D43" s="82">
        <f>D46+D44</f>
        <v>869.3</v>
      </c>
      <c r="E43" s="82">
        <f>E46+E44</f>
        <v>911</v>
      </c>
      <c r="F43" s="67">
        <f t="shared" si="9"/>
        <v>104.79696307373749</v>
      </c>
      <c r="G43" s="51">
        <f t="shared" si="2"/>
        <v>325.35714285714283</v>
      </c>
    </row>
    <row r="44" spans="1:7" ht="71.25" customHeight="1" x14ac:dyDescent="0.25">
      <c r="A44" s="49" t="s">
        <v>152</v>
      </c>
      <c r="B44" s="48" t="s">
        <v>150</v>
      </c>
      <c r="C44" s="82">
        <f>C45</f>
        <v>180</v>
      </c>
      <c r="D44" s="82">
        <f>D45</f>
        <v>210.3</v>
      </c>
      <c r="E44" s="82">
        <f>E45</f>
        <v>252</v>
      </c>
      <c r="F44" s="67">
        <f t="shared" si="9"/>
        <v>119.82881597717545</v>
      </c>
      <c r="G44" s="51">
        <f t="shared" si="2"/>
        <v>140</v>
      </c>
    </row>
    <row r="45" spans="1:7" ht="85.5" customHeight="1" x14ac:dyDescent="0.25">
      <c r="A45" s="49" t="s">
        <v>153</v>
      </c>
      <c r="B45" s="48" t="s">
        <v>151</v>
      </c>
      <c r="C45" s="84">
        <v>180</v>
      </c>
      <c r="D45" s="82">
        <v>210.3</v>
      </c>
      <c r="E45" s="82">
        <v>252</v>
      </c>
      <c r="F45" s="67">
        <f t="shared" si="9"/>
        <v>119.82881597717545</v>
      </c>
      <c r="G45" s="51">
        <f t="shared" si="2"/>
        <v>140</v>
      </c>
    </row>
    <row r="46" spans="1:7" ht="42" customHeight="1" x14ac:dyDescent="0.25">
      <c r="A46" s="34" t="s">
        <v>132</v>
      </c>
      <c r="B46" s="35" t="s">
        <v>30</v>
      </c>
      <c r="C46" s="82">
        <f t="shared" ref="C46:E46" si="10">C47</f>
        <v>100</v>
      </c>
      <c r="D46" s="82">
        <f t="shared" si="10"/>
        <v>659</v>
      </c>
      <c r="E46" s="82">
        <f t="shared" si="10"/>
        <v>659</v>
      </c>
      <c r="F46" s="67">
        <f t="shared" ref="F46:F69" si="11">E46/D46*100</f>
        <v>100</v>
      </c>
      <c r="G46" s="51"/>
    </row>
    <row r="47" spans="1:7" ht="47.25" x14ac:dyDescent="0.25">
      <c r="A47" s="34" t="s">
        <v>133</v>
      </c>
      <c r="B47" s="35" t="s">
        <v>114</v>
      </c>
      <c r="C47" s="82">
        <v>100</v>
      </c>
      <c r="D47" s="82">
        <v>659</v>
      </c>
      <c r="E47" s="83">
        <v>659</v>
      </c>
      <c r="F47" s="67">
        <f t="shared" si="11"/>
        <v>100</v>
      </c>
      <c r="G47" s="51"/>
    </row>
    <row r="48" spans="1:7" s="39" customFormat="1" ht="47.25" customHeight="1" x14ac:dyDescent="0.25">
      <c r="A48" s="32" t="s">
        <v>134</v>
      </c>
      <c r="B48" s="33" t="s">
        <v>15</v>
      </c>
      <c r="C48" s="81">
        <f t="shared" ref="C48:D50" si="12">C49</f>
        <v>0</v>
      </c>
      <c r="D48" s="81">
        <f t="shared" si="12"/>
        <v>96.6</v>
      </c>
      <c r="E48" s="81">
        <f t="shared" ref="E48" si="13">E49</f>
        <v>97</v>
      </c>
      <c r="F48" s="66">
        <f t="shared" si="11"/>
        <v>100.41407867494824</v>
      </c>
      <c r="G48" s="51"/>
    </row>
    <row r="49" spans="1:7" ht="176.25" customHeight="1" x14ac:dyDescent="0.25">
      <c r="A49" s="34" t="s">
        <v>135</v>
      </c>
      <c r="B49" s="35" t="s">
        <v>16</v>
      </c>
      <c r="C49" s="82">
        <f t="shared" si="12"/>
        <v>0</v>
      </c>
      <c r="D49" s="82">
        <f t="shared" si="12"/>
        <v>96.6</v>
      </c>
      <c r="E49" s="82">
        <f>E50</f>
        <v>97</v>
      </c>
      <c r="F49" s="66">
        <f t="shared" si="11"/>
        <v>100.41407867494824</v>
      </c>
      <c r="G49" s="51"/>
    </row>
    <row r="50" spans="1:7" ht="165.75" customHeight="1" x14ac:dyDescent="0.25">
      <c r="A50" s="34" t="s">
        <v>154</v>
      </c>
      <c r="B50" s="36" t="s">
        <v>31</v>
      </c>
      <c r="C50" s="82">
        <f t="shared" si="12"/>
        <v>0</v>
      </c>
      <c r="D50" s="82">
        <f t="shared" si="12"/>
        <v>96.6</v>
      </c>
      <c r="E50" s="82">
        <f>E51</f>
        <v>97</v>
      </c>
      <c r="F50" s="66">
        <f t="shared" si="11"/>
        <v>100.41407867494824</v>
      </c>
      <c r="G50" s="51"/>
    </row>
    <row r="51" spans="1:7" ht="182.25" customHeight="1" x14ac:dyDescent="0.25">
      <c r="A51" s="34" t="s">
        <v>136</v>
      </c>
      <c r="B51" s="36" t="s">
        <v>115</v>
      </c>
      <c r="C51" s="82"/>
      <c r="D51" s="82">
        <v>96.6</v>
      </c>
      <c r="E51" s="83">
        <v>97</v>
      </c>
      <c r="F51" s="66">
        <f t="shared" si="11"/>
        <v>100.41407867494824</v>
      </c>
      <c r="G51" s="51"/>
    </row>
    <row r="52" spans="1:7" ht="40.5" customHeight="1" x14ac:dyDescent="0.25">
      <c r="A52" s="32" t="s">
        <v>137</v>
      </c>
      <c r="B52" s="43" t="s">
        <v>92</v>
      </c>
      <c r="C52" s="81">
        <f>C53+C55+C58</f>
        <v>34</v>
      </c>
      <c r="D52" s="81">
        <f t="shared" ref="D52:E52" si="14">D53+D55+D58</f>
        <v>455.5</v>
      </c>
      <c r="E52" s="81">
        <f t="shared" si="14"/>
        <v>498</v>
      </c>
      <c r="F52" s="66">
        <f t="shared" si="11"/>
        <v>109.33040614709111</v>
      </c>
      <c r="G52" s="51"/>
    </row>
    <row r="53" spans="1:7" ht="74.25" customHeight="1" x14ac:dyDescent="0.25">
      <c r="A53" s="93" t="s">
        <v>311</v>
      </c>
      <c r="B53" s="21" t="s">
        <v>310</v>
      </c>
      <c r="C53" s="82">
        <f>C54</f>
        <v>9</v>
      </c>
      <c r="D53" s="82">
        <f>D54</f>
        <v>11</v>
      </c>
      <c r="E53" s="82">
        <f>E54</f>
        <v>14</v>
      </c>
      <c r="F53" s="67">
        <f t="shared" si="11"/>
        <v>127.27272727272727</v>
      </c>
      <c r="G53" s="51"/>
    </row>
    <row r="54" spans="1:7" ht="109.5" customHeight="1" x14ac:dyDescent="0.25">
      <c r="A54" s="38" t="s">
        <v>316</v>
      </c>
      <c r="B54" s="38" t="s">
        <v>317</v>
      </c>
      <c r="C54" s="84">
        <v>9</v>
      </c>
      <c r="D54" s="82">
        <v>11</v>
      </c>
      <c r="E54" s="82">
        <v>14</v>
      </c>
      <c r="F54" s="67">
        <f t="shared" si="11"/>
        <v>127.27272727272727</v>
      </c>
      <c r="G54" s="51"/>
    </row>
    <row r="55" spans="1:7" ht="96.75" customHeight="1" x14ac:dyDescent="0.25">
      <c r="A55" s="93" t="s">
        <v>314</v>
      </c>
      <c r="B55" s="21" t="s">
        <v>312</v>
      </c>
      <c r="C55" s="82">
        <f>C57+C56</f>
        <v>25</v>
      </c>
      <c r="D55" s="82">
        <f t="shared" ref="D55:E55" si="15">D57+D56</f>
        <v>58.5</v>
      </c>
      <c r="E55" s="82">
        <f t="shared" si="15"/>
        <v>98</v>
      </c>
      <c r="F55" s="66">
        <f t="shared" si="11"/>
        <v>167.52136752136752</v>
      </c>
      <c r="G55" s="51"/>
    </row>
    <row r="56" spans="1:7" ht="125.25" customHeight="1" x14ac:dyDescent="0.25">
      <c r="A56" s="21" t="s">
        <v>323</v>
      </c>
      <c r="B56" s="21" t="s">
        <v>322</v>
      </c>
      <c r="C56" s="82">
        <v>10</v>
      </c>
      <c r="D56" s="82"/>
      <c r="E56" s="82"/>
      <c r="F56" s="66"/>
      <c r="G56" s="51"/>
    </row>
    <row r="57" spans="1:7" ht="84.75" customHeight="1" x14ac:dyDescent="0.25">
      <c r="A57" s="21" t="s">
        <v>318</v>
      </c>
      <c r="B57" s="30" t="s">
        <v>319</v>
      </c>
      <c r="C57" s="91">
        <v>15</v>
      </c>
      <c r="D57" s="82">
        <v>58.5</v>
      </c>
      <c r="E57" s="83">
        <v>98</v>
      </c>
      <c r="F57" s="66">
        <f t="shared" si="11"/>
        <v>167.52136752136752</v>
      </c>
      <c r="G57" s="51"/>
    </row>
    <row r="58" spans="1:7" ht="36" customHeight="1" x14ac:dyDescent="0.25">
      <c r="A58" s="93" t="s">
        <v>315</v>
      </c>
      <c r="B58" s="21" t="s">
        <v>313</v>
      </c>
      <c r="C58" s="91">
        <f>C59</f>
        <v>0</v>
      </c>
      <c r="D58" s="91">
        <f t="shared" ref="D58:E58" si="16">D59</f>
        <v>386</v>
      </c>
      <c r="E58" s="91">
        <f t="shared" si="16"/>
        <v>386</v>
      </c>
      <c r="F58" s="66"/>
      <c r="G58" s="51"/>
    </row>
    <row r="59" spans="1:7" ht="132" customHeight="1" x14ac:dyDescent="0.25">
      <c r="A59" s="31" t="s">
        <v>320</v>
      </c>
      <c r="B59" s="30" t="s">
        <v>321</v>
      </c>
      <c r="C59" s="91"/>
      <c r="D59" s="82">
        <v>386</v>
      </c>
      <c r="E59" s="83">
        <v>386</v>
      </c>
      <c r="F59" s="66"/>
      <c r="G59" s="51"/>
    </row>
    <row r="60" spans="1:7" ht="42.75" customHeight="1" x14ac:dyDescent="0.25">
      <c r="A60" s="41" t="s">
        <v>138</v>
      </c>
      <c r="B60" s="33" t="s">
        <v>100</v>
      </c>
      <c r="C60" s="81">
        <f>C61+C76</f>
        <v>44853</v>
      </c>
      <c r="D60" s="81">
        <f>D61+D76</f>
        <v>50321</v>
      </c>
      <c r="E60" s="81">
        <f>E61+E76</f>
        <v>50321</v>
      </c>
      <c r="F60" s="66">
        <f t="shared" si="11"/>
        <v>100</v>
      </c>
      <c r="G60" s="51">
        <f t="shared" si="2"/>
        <v>112.19093483156088</v>
      </c>
    </row>
    <row r="61" spans="1:7" ht="87" customHeight="1" x14ac:dyDescent="0.25">
      <c r="A61" s="41" t="s">
        <v>139</v>
      </c>
      <c r="B61" s="33" t="s">
        <v>17</v>
      </c>
      <c r="C61" s="81">
        <f>C62+C67+C70+C66+C74</f>
        <v>44853</v>
      </c>
      <c r="D61" s="81">
        <f t="shared" ref="D61:E61" si="17">D62+D67+D70+D66+D74</f>
        <v>50288</v>
      </c>
      <c r="E61" s="81">
        <f t="shared" si="17"/>
        <v>50288</v>
      </c>
      <c r="F61" s="66">
        <f t="shared" si="11"/>
        <v>100</v>
      </c>
      <c r="G61" s="51">
        <f t="shared" si="2"/>
        <v>112.11736115755915</v>
      </c>
    </row>
    <row r="62" spans="1:7" ht="57.75" customHeight="1" x14ac:dyDescent="0.25">
      <c r="A62" s="34" t="s">
        <v>181</v>
      </c>
      <c r="B62" s="35" t="s">
        <v>18</v>
      </c>
      <c r="C62" s="82">
        <f t="shared" ref="C62:E63" si="18">C63</f>
        <v>409</v>
      </c>
      <c r="D62" s="82">
        <f t="shared" si="18"/>
        <v>409</v>
      </c>
      <c r="E62" s="82">
        <f t="shared" si="18"/>
        <v>409</v>
      </c>
      <c r="F62" s="66">
        <f t="shared" si="11"/>
        <v>100</v>
      </c>
      <c r="G62" s="51">
        <f t="shared" si="2"/>
        <v>100</v>
      </c>
    </row>
    <row r="63" spans="1:7" ht="31.5" x14ac:dyDescent="0.25">
      <c r="A63" s="34" t="s">
        <v>180</v>
      </c>
      <c r="B63" s="35" t="s">
        <v>19</v>
      </c>
      <c r="C63" s="82">
        <f t="shared" si="18"/>
        <v>409</v>
      </c>
      <c r="D63" s="82">
        <f t="shared" si="18"/>
        <v>409</v>
      </c>
      <c r="E63" s="82">
        <f t="shared" si="18"/>
        <v>409</v>
      </c>
      <c r="F63" s="66">
        <f t="shared" si="11"/>
        <v>100</v>
      </c>
      <c r="G63" s="51">
        <f t="shared" si="2"/>
        <v>100</v>
      </c>
    </row>
    <row r="64" spans="1:7" ht="63" x14ac:dyDescent="0.25">
      <c r="A64" s="97" t="s">
        <v>327</v>
      </c>
      <c r="B64" s="21" t="s">
        <v>324</v>
      </c>
      <c r="C64" s="82">
        <v>409</v>
      </c>
      <c r="D64" s="82">
        <v>409</v>
      </c>
      <c r="E64" s="83">
        <v>409</v>
      </c>
      <c r="F64" s="66">
        <f t="shared" si="11"/>
        <v>100</v>
      </c>
      <c r="G64" s="51">
        <f t="shared" si="2"/>
        <v>100</v>
      </c>
    </row>
    <row r="65" spans="1:7" ht="47.25" x14ac:dyDescent="0.25">
      <c r="A65" s="94" t="s">
        <v>328</v>
      </c>
      <c r="B65" s="21" t="s">
        <v>325</v>
      </c>
      <c r="C65" s="82">
        <f>C66</f>
        <v>0</v>
      </c>
      <c r="D65" s="82">
        <f t="shared" ref="D65:E65" si="19">D66</f>
        <v>1793</v>
      </c>
      <c r="E65" s="82">
        <f t="shared" si="19"/>
        <v>1793</v>
      </c>
      <c r="F65" s="66">
        <f t="shared" ref="F65:F66" si="20">E65/D65*100</f>
        <v>100</v>
      </c>
      <c r="G65" s="51"/>
    </row>
    <row r="66" spans="1:7" ht="31.5" x14ac:dyDescent="0.25">
      <c r="A66" s="38" t="s">
        <v>329</v>
      </c>
      <c r="B66" s="21" t="s">
        <v>326</v>
      </c>
      <c r="C66" s="82"/>
      <c r="D66" s="82">
        <v>1793</v>
      </c>
      <c r="E66" s="83">
        <v>1793</v>
      </c>
      <c r="F66" s="66">
        <f t="shared" si="20"/>
        <v>100</v>
      </c>
      <c r="G66" s="51"/>
    </row>
    <row r="67" spans="1:7" ht="47.25" x14ac:dyDescent="0.25">
      <c r="A67" s="34" t="s">
        <v>183</v>
      </c>
      <c r="B67" s="35" t="s">
        <v>20</v>
      </c>
      <c r="C67" s="82">
        <f t="shared" ref="C67:E68" si="21">C68</f>
        <v>1146</v>
      </c>
      <c r="D67" s="82">
        <f t="shared" si="21"/>
        <v>1207</v>
      </c>
      <c r="E67" s="82">
        <f t="shared" si="21"/>
        <v>1207</v>
      </c>
      <c r="F67" s="66">
        <f t="shared" si="11"/>
        <v>100</v>
      </c>
      <c r="G67" s="51">
        <f t="shared" si="2"/>
        <v>105.32286212914485</v>
      </c>
    </row>
    <row r="68" spans="1:7" ht="65.25" customHeight="1" x14ac:dyDescent="0.25">
      <c r="A68" s="34" t="s">
        <v>184</v>
      </c>
      <c r="B68" s="35" t="s">
        <v>32</v>
      </c>
      <c r="C68" s="82">
        <f t="shared" si="21"/>
        <v>1146</v>
      </c>
      <c r="D68" s="82">
        <f t="shared" si="21"/>
        <v>1207</v>
      </c>
      <c r="E68" s="82">
        <f t="shared" si="21"/>
        <v>1207</v>
      </c>
      <c r="F68" s="66">
        <f t="shared" si="11"/>
        <v>100</v>
      </c>
      <c r="G68" s="51">
        <f t="shared" si="2"/>
        <v>105.32286212914485</v>
      </c>
    </row>
    <row r="69" spans="1:7" ht="67.5" customHeight="1" x14ac:dyDescent="0.25">
      <c r="A69" s="34" t="s">
        <v>182</v>
      </c>
      <c r="B69" s="35" t="s">
        <v>33</v>
      </c>
      <c r="C69" s="82">
        <v>1146</v>
      </c>
      <c r="D69" s="82">
        <v>1207</v>
      </c>
      <c r="E69" s="83">
        <v>1207</v>
      </c>
      <c r="F69" s="66">
        <f t="shared" si="11"/>
        <v>100</v>
      </c>
      <c r="G69" s="51">
        <f t="shared" si="2"/>
        <v>105.32286212914485</v>
      </c>
    </row>
    <row r="70" spans="1:7" ht="29.25" customHeight="1" x14ac:dyDescent="0.25">
      <c r="A70" s="34" t="s">
        <v>185</v>
      </c>
      <c r="B70" s="35" t="s">
        <v>21</v>
      </c>
      <c r="C70" s="82">
        <f>C71+C73</f>
        <v>43298</v>
      </c>
      <c r="D70" s="82">
        <f>D71+D73</f>
        <v>46858</v>
      </c>
      <c r="E70" s="82">
        <f>E71+E73</f>
        <v>46858</v>
      </c>
      <c r="F70" s="66">
        <f>E70/D70*100</f>
        <v>100</v>
      </c>
      <c r="G70" s="51">
        <f t="shared" si="2"/>
        <v>108.22208878008222</v>
      </c>
    </row>
    <row r="71" spans="1:7" ht="122.25" customHeight="1" x14ac:dyDescent="0.25">
      <c r="A71" s="49" t="s">
        <v>186</v>
      </c>
      <c r="B71" s="48" t="s">
        <v>155</v>
      </c>
      <c r="C71" s="82">
        <f>C72</f>
        <v>194</v>
      </c>
      <c r="D71" s="82">
        <f t="shared" ref="D71:E71" si="22">D72</f>
        <v>194</v>
      </c>
      <c r="E71" s="82">
        <f t="shared" si="22"/>
        <v>194</v>
      </c>
      <c r="F71" s="66">
        <f>E71/D71*100</f>
        <v>100</v>
      </c>
      <c r="G71" s="51">
        <f t="shared" si="2"/>
        <v>100</v>
      </c>
    </row>
    <row r="72" spans="1:7" ht="144" customHeight="1" x14ac:dyDescent="0.25">
      <c r="A72" s="49" t="s">
        <v>187</v>
      </c>
      <c r="B72" s="48" t="s">
        <v>156</v>
      </c>
      <c r="C72" s="84">
        <v>194</v>
      </c>
      <c r="D72" s="82">
        <v>194</v>
      </c>
      <c r="E72" s="82">
        <v>194</v>
      </c>
      <c r="F72" s="67">
        <f>E72/D72*100</f>
        <v>100</v>
      </c>
      <c r="G72" s="51">
        <f t="shared" si="2"/>
        <v>100</v>
      </c>
    </row>
    <row r="73" spans="1:7" ht="49.5" customHeight="1" x14ac:dyDescent="0.25">
      <c r="A73" s="63" t="s">
        <v>188</v>
      </c>
      <c r="B73" s="64" t="s">
        <v>116</v>
      </c>
      <c r="C73" s="86">
        <v>43104</v>
      </c>
      <c r="D73" s="86">
        <v>46664</v>
      </c>
      <c r="E73" s="87">
        <v>46664</v>
      </c>
      <c r="F73" s="68">
        <f>E73/D73*100</f>
        <v>100</v>
      </c>
      <c r="G73" s="90">
        <f t="shared" si="2"/>
        <v>108.25909428359317</v>
      </c>
    </row>
    <row r="74" spans="1:7" ht="38.25" customHeight="1" x14ac:dyDescent="0.25">
      <c r="A74" s="98" t="s">
        <v>332</v>
      </c>
      <c r="B74" s="98" t="s">
        <v>330</v>
      </c>
      <c r="C74" s="81"/>
      <c r="D74" s="81">
        <f>D75</f>
        <v>21</v>
      </c>
      <c r="E74" s="81">
        <f>E75</f>
        <v>21</v>
      </c>
      <c r="F74" s="68">
        <f t="shared" ref="F74:F78" si="23">E74/D74*100</f>
        <v>100</v>
      </c>
      <c r="G74" s="90"/>
    </row>
    <row r="75" spans="1:7" ht="35.25" customHeight="1" x14ac:dyDescent="0.25">
      <c r="A75" s="38" t="s">
        <v>333</v>
      </c>
      <c r="B75" s="38" t="s">
        <v>331</v>
      </c>
      <c r="C75" s="82"/>
      <c r="D75" s="82">
        <v>21</v>
      </c>
      <c r="E75" s="83">
        <v>21</v>
      </c>
      <c r="F75" s="68">
        <f t="shared" si="23"/>
        <v>100</v>
      </c>
      <c r="G75" s="90"/>
    </row>
    <row r="76" spans="1:7" s="39" customFormat="1" ht="153.75" customHeight="1" x14ac:dyDescent="0.25">
      <c r="A76" s="100" t="s">
        <v>191</v>
      </c>
      <c r="B76" s="101" t="s">
        <v>189</v>
      </c>
      <c r="C76" s="102">
        <f>C77</f>
        <v>0</v>
      </c>
      <c r="D76" s="102">
        <f>D77</f>
        <v>33</v>
      </c>
      <c r="E76" s="102">
        <f t="shared" ref="E76" si="24">E77</f>
        <v>33</v>
      </c>
      <c r="F76" s="68">
        <f t="shared" si="23"/>
        <v>100</v>
      </c>
      <c r="G76" s="90"/>
    </row>
    <row r="77" spans="1:7" ht="129" customHeight="1" x14ac:dyDescent="0.25">
      <c r="A77" s="38" t="s">
        <v>192</v>
      </c>
      <c r="B77" s="38" t="s">
        <v>190</v>
      </c>
      <c r="C77" s="88"/>
      <c r="D77" s="89">
        <v>33</v>
      </c>
      <c r="E77" s="83">
        <v>33</v>
      </c>
      <c r="F77" s="68">
        <f t="shared" si="23"/>
        <v>100</v>
      </c>
      <c r="G77" s="90"/>
    </row>
    <row r="78" spans="1:7" ht="35.25" customHeight="1" x14ac:dyDescent="0.25">
      <c r="A78" s="37"/>
      <c r="B78" s="33" t="s">
        <v>97</v>
      </c>
      <c r="C78" s="81">
        <f>C9+C60</f>
        <v>73256.100000000006</v>
      </c>
      <c r="D78" s="81">
        <f>D9+D60</f>
        <v>82213.7</v>
      </c>
      <c r="E78" s="81">
        <f>E9+E60</f>
        <v>83725.899999999994</v>
      </c>
      <c r="F78" s="66">
        <f t="shared" si="23"/>
        <v>101.83935280859515</v>
      </c>
      <c r="G78" s="52">
        <f t="shared" ref="G74:G78" si="25">E78/C78*100</f>
        <v>114.29205212944721</v>
      </c>
    </row>
    <row r="79" spans="1:7" x14ac:dyDescent="0.25">
      <c r="D79" s="99"/>
      <c r="E79" s="99"/>
    </row>
  </sheetData>
  <mergeCells count="1">
    <mergeCell ref="A5:E5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J11" sqref="J11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137" t="s">
        <v>177</v>
      </c>
      <c r="D1" s="137"/>
      <c r="E1" s="22"/>
      <c r="F1" s="22"/>
    </row>
    <row r="2" spans="1:6" ht="21.75" x14ac:dyDescent="0.55000000000000004">
      <c r="A2" s="22"/>
      <c r="B2" s="22"/>
      <c r="C2" s="103" t="s">
        <v>336</v>
      </c>
      <c r="D2" s="80"/>
      <c r="E2" s="22"/>
      <c r="F2" s="22"/>
    </row>
    <row r="3" spans="1:6" ht="15.75" x14ac:dyDescent="0.25">
      <c r="A3" s="138" t="s">
        <v>90</v>
      </c>
      <c r="B3" s="138"/>
      <c r="C3" s="138"/>
      <c r="D3" s="138"/>
      <c r="E3" s="138"/>
      <c r="F3" s="138"/>
    </row>
    <row r="4" spans="1:6" ht="15.75" x14ac:dyDescent="0.25">
      <c r="A4" s="139" t="s">
        <v>91</v>
      </c>
      <c r="B4" s="139"/>
      <c r="C4" s="139"/>
      <c r="D4" s="139"/>
      <c r="E4" s="23"/>
      <c r="F4" s="23"/>
    </row>
    <row r="5" spans="1:6" ht="15.75" x14ac:dyDescent="0.25">
      <c r="A5" s="139" t="s">
        <v>337</v>
      </c>
      <c r="B5" s="139"/>
      <c r="C5" s="139"/>
      <c r="D5" s="139"/>
      <c r="E5" s="23"/>
      <c r="F5" s="23"/>
    </row>
    <row r="6" spans="1:6" ht="15.75" x14ac:dyDescent="0.25">
      <c r="A6" s="23"/>
      <c r="B6" s="23"/>
      <c r="C6" s="23"/>
      <c r="D6" s="23" t="s">
        <v>96</v>
      </c>
      <c r="E6" s="23"/>
      <c r="F6" s="23"/>
    </row>
    <row r="7" spans="1:6" ht="15.75" x14ac:dyDescent="0.25">
      <c r="A7" s="140" t="s">
        <v>79</v>
      </c>
      <c r="B7" s="142" t="s">
        <v>80</v>
      </c>
      <c r="C7" s="24" t="s">
        <v>81</v>
      </c>
      <c r="D7" s="24" t="s">
        <v>82</v>
      </c>
      <c r="E7" s="23"/>
      <c r="F7" s="23"/>
    </row>
    <row r="8" spans="1:6" ht="15.75" x14ac:dyDescent="0.25">
      <c r="A8" s="141"/>
      <c r="B8" s="142"/>
      <c r="C8" s="25"/>
      <c r="D8" s="26"/>
      <c r="E8" s="23"/>
      <c r="F8" s="23"/>
    </row>
    <row r="9" spans="1:6" ht="52.5" customHeight="1" x14ac:dyDescent="0.25">
      <c r="A9" s="57" t="s">
        <v>83</v>
      </c>
      <c r="B9" s="57" t="s">
        <v>84</v>
      </c>
      <c r="C9" s="44">
        <f>-(C10+C11)</f>
        <v>-1627.1999999999825</v>
      </c>
      <c r="D9" s="44">
        <f>-(D10+D11)</f>
        <v>5840.4000000000087</v>
      </c>
      <c r="E9" s="23"/>
      <c r="F9" s="23"/>
    </row>
    <row r="10" spans="1:6" ht="50.25" customHeight="1" x14ac:dyDescent="0.25">
      <c r="A10" s="27" t="s">
        <v>85</v>
      </c>
      <c r="B10" s="27" t="s">
        <v>86</v>
      </c>
      <c r="C10" s="45">
        <f>-'Приложение 1'!D78</f>
        <v>-82213.7</v>
      </c>
      <c r="D10" s="45">
        <f>-'Приложение 1'!E78</f>
        <v>-83725.899999999994</v>
      </c>
      <c r="E10" s="23"/>
      <c r="F10" s="23"/>
    </row>
    <row r="11" spans="1:6" ht="51.75" customHeight="1" x14ac:dyDescent="0.25">
      <c r="A11" s="27" t="s">
        <v>87</v>
      </c>
      <c r="B11" s="27" t="s">
        <v>88</v>
      </c>
      <c r="C11" s="45">
        <f>'Приложение 2'!E38</f>
        <v>83840.89999999998</v>
      </c>
      <c r="D11" s="45">
        <f>'Приложение 2'!F38</f>
        <v>77885.499999999985</v>
      </c>
      <c r="E11" s="23"/>
      <c r="F11" s="23"/>
    </row>
    <row r="12" spans="1:6" ht="52.5" customHeight="1" x14ac:dyDescent="0.25">
      <c r="A12" s="28"/>
      <c r="B12" s="29" t="s">
        <v>89</v>
      </c>
      <c r="C12" s="44">
        <f>-C9</f>
        <v>1627.1999999999825</v>
      </c>
      <c r="D12" s="44">
        <f>-D9</f>
        <v>-5840.4000000000087</v>
      </c>
      <c r="E12" s="23"/>
      <c r="F12" s="23"/>
    </row>
    <row r="13" spans="1:6" ht="15.75" x14ac:dyDescent="0.25">
      <c r="A13" s="20"/>
      <c r="B13" s="20"/>
      <c r="C13" s="20"/>
      <c r="D13" s="20"/>
      <c r="E13" s="20"/>
      <c r="F13" s="20"/>
    </row>
    <row r="14" spans="1:6" ht="15.75" x14ac:dyDescent="0.25">
      <c r="A14" s="20"/>
      <c r="B14" s="20"/>
      <c r="C14" s="20"/>
      <c r="D14" s="20"/>
      <c r="E14" s="20"/>
      <c r="F14" s="20"/>
    </row>
  </sheetData>
  <mergeCells count="6">
    <mergeCell ref="C1:D1"/>
    <mergeCell ref="A3:F3"/>
    <mergeCell ref="A4:D4"/>
    <mergeCell ref="A5:D5"/>
    <mergeCell ref="A7:A8"/>
    <mergeCell ref="B7:B8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L10" sqref="L10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5" width="11.7109375" customWidth="1"/>
    <col min="6" max="6" width="9.140625" customWidth="1"/>
    <col min="7" max="7" width="7.28515625" customWidth="1"/>
    <col min="8" max="8" width="8.7109375" customWidth="1"/>
  </cols>
  <sheetData>
    <row r="1" spans="1:8" x14ac:dyDescent="0.25">
      <c r="F1" s="58" t="s">
        <v>34</v>
      </c>
    </row>
    <row r="2" spans="1:8" x14ac:dyDescent="0.25">
      <c r="F2" s="58" t="s">
        <v>336</v>
      </c>
    </row>
    <row r="3" spans="1:8" ht="39" customHeight="1" x14ac:dyDescent="0.25">
      <c r="A3" s="143" t="s">
        <v>77</v>
      </c>
      <c r="B3" s="143"/>
      <c r="C3" s="143"/>
      <c r="D3" s="143"/>
      <c r="E3" s="143"/>
      <c r="F3" s="143"/>
      <c r="G3" s="143"/>
    </row>
    <row r="4" spans="1:8" ht="39.75" customHeight="1" x14ac:dyDescent="0.25">
      <c r="A4" s="143" t="s">
        <v>334</v>
      </c>
      <c r="B4" s="143"/>
      <c r="C4" s="143"/>
      <c r="D4" s="143"/>
      <c r="E4" s="143"/>
      <c r="F4" s="143"/>
    </row>
    <row r="5" spans="1:8" ht="15.75" x14ac:dyDescent="0.25">
      <c r="A5" s="6"/>
      <c r="B5" s="6"/>
      <c r="C5" s="6"/>
      <c r="D5" s="6"/>
      <c r="E5" s="3"/>
      <c r="F5" s="4" t="s">
        <v>0</v>
      </c>
    </row>
    <row r="6" spans="1:8" ht="81" customHeight="1" x14ac:dyDescent="0.25">
      <c r="A6" s="7" t="s">
        <v>35</v>
      </c>
      <c r="B6" s="8" t="s">
        <v>36</v>
      </c>
      <c r="C6" s="8" t="s">
        <v>37</v>
      </c>
      <c r="D6" s="7" t="s">
        <v>169</v>
      </c>
      <c r="E6" s="7" t="s">
        <v>170</v>
      </c>
      <c r="F6" s="7" t="s">
        <v>95</v>
      </c>
      <c r="G6" s="7" t="s">
        <v>179</v>
      </c>
      <c r="H6" s="7" t="s">
        <v>198</v>
      </c>
    </row>
    <row r="7" spans="1:8" ht="15.75" x14ac:dyDescent="0.25">
      <c r="A7" s="17">
        <v>1</v>
      </c>
      <c r="B7" s="18" t="s">
        <v>38</v>
      </c>
      <c r="C7" s="17">
        <v>3</v>
      </c>
      <c r="D7" s="18" t="s">
        <v>39</v>
      </c>
      <c r="E7" s="17">
        <v>5</v>
      </c>
      <c r="F7" s="17">
        <v>7</v>
      </c>
      <c r="G7" s="18" t="s">
        <v>193</v>
      </c>
      <c r="H7" s="17">
        <v>9</v>
      </c>
    </row>
    <row r="8" spans="1:8" ht="33" customHeight="1" x14ac:dyDescent="0.25">
      <c r="A8" s="10" t="s">
        <v>40</v>
      </c>
      <c r="B8" s="11" t="s">
        <v>41</v>
      </c>
      <c r="C8" s="11"/>
      <c r="D8" s="12">
        <f t="shared" ref="D8:E8" si="0">D10+D14+D11+D9+D13+D12</f>
        <v>20231</v>
      </c>
      <c r="E8" s="12">
        <f t="shared" si="0"/>
        <v>23468.400000000001</v>
      </c>
      <c r="F8" s="12">
        <f>F10+F14+F11+F9+F13+F12</f>
        <v>23123.7</v>
      </c>
      <c r="G8" s="52">
        <f t="shared" ref="G8:G38" si="1">F8/E8*100</f>
        <v>98.531216444239917</v>
      </c>
      <c r="H8" s="52">
        <f>E8-F8</f>
        <v>344.70000000000073</v>
      </c>
    </row>
    <row r="9" spans="1:8" ht="87" customHeight="1" x14ac:dyDescent="0.25">
      <c r="A9" s="62" t="s">
        <v>157</v>
      </c>
      <c r="B9" s="9" t="s">
        <v>41</v>
      </c>
      <c r="C9" s="9" t="s">
        <v>42</v>
      </c>
      <c r="D9" s="56">
        <v>2090</v>
      </c>
      <c r="E9" s="14">
        <v>2135</v>
      </c>
      <c r="F9" s="14">
        <v>1895</v>
      </c>
      <c r="G9" s="51">
        <f t="shared" si="1"/>
        <v>88.758782201405154</v>
      </c>
      <c r="H9" s="51">
        <f t="shared" ref="H9:H38" si="2">E9-F9</f>
        <v>240</v>
      </c>
    </row>
    <row r="10" spans="1:8" ht="124.5" customHeight="1" x14ac:dyDescent="0.25">
      <c r="A10" s="13" t="s">
        <v>44</v>
      </c>
      <c r="B10" s="9" t="s">
        <v>41</v>
      </c>
      <c r="C10" s="9" t="s">
        <v>45</v>
      </c>
      <c r="D10" s="56">
        <v>13992</v>
      </c>
      <c r="E10" s="14">
        <v>16356.6</v>
      </c>
      <c r="F10" s="14">
        <v>16326.1</v>
      </c>
      <c r="G10" s="51">
        <f t="shared" si="1"/>
        <v>99.81353092941076</v>
      </c>
      <c r="H10" s="51">
        <f t="shared" si="2"/>
        <v>30.5</v>
      </c>
    </row>
    <row r="11" spans="1:8" ht="94.5" customHeight="1" x14ac:dyDescent="0.25">
      <c r="A11" s="38" t="s">
        <v>93</v>
      </c>
      <c r="B11" s="9" t="s">
        <v>41</v>
      </c>
      <c r="C11" s="9" t="s">
        <v>94</v>
      </c>
      <c r="D11" s="56">
        <v>17</v>
      </c>
      <c r="E11" s="14">
        <v>17</v>
      </c>
      <c r="F11" s="14">
        <v>17</v>
      </c>
      <c r="G11" s="51">
        <f t="shared" si="1"/>
        <v>100</v>
      </c>
      <c r="H11" s="51">
        <f t="shared" si="2"/>
        <v>0</v>
      </c>
    </row>
    <row r="12" spans="1:8" ht="42.75" customHeight="1" x14ac:dyDescent="0.25">
      <c r="A12" s="38" t="s">
        <v>194</v>
      </c>
      <c r="B12" s="9" t="s">
        <v>41</v>
      </c>
      <c r="C12" s="9" t="s">
        <v>46</v>
      </c>
      <c r="D12" s="56">
        <v>1068</v>
      </c>
      <c r="E12" s="14">
        <v>1068</v>
      </c>
      <c r="F12" s="14">
        <v>1068</v>
      </c>
      <c r="G12" s="51">
        <f t="shared" si="1"/>
        <v>100</v>
      </c>
      <c r="H12" s="51">
        <f t="shared" si="2"/>
        <v>0</v>
      </c>
    </row>
    <row r="13" spans="1:8" ht="25.5" customHeight="1" x14ac:dyDescent="0.25">
      <c r="A13" s="38" t="s">
        <v>176</v>
      </c>
      <c r="B13" s="9" t="s">
        <v>41</v>
      </c>
      <c r="C13" s="9" t="s">
        <v>47</v>
      </c>
      <c r="D13" s="56">
        <v>94</v>
      </c>
      <c r="E13" s="14"/>
      <c r="F13" s="14"/>
      <c r="G13" s="51"/>
      <c r="H13" s="51">
        <f t="shared" si="2"/>
        <v>0</v>
      </c>
    </row>
    <row r="14" spans="1:8" ht="36" customHeight="1" x14ac:dyDescent="0.25">
      <c r="A14" s="13" t="s">
        <v>48</v>
      </c>
      <c r="B14" s="9" t="s">
        <v>41</v>
      </c>
      <c r="C14" s="9" t="s">
        <v>49</v>
      </c>
      <c r="D14" s="56">
        <v>2970</v>
      </c>
      <c r="E14" s="14">
        <v>3891.8</v>
      </c>
      <c r="F14" s="14">
        <v>3817.6</v>
      </c>
      <c r="G14" s="51">
        <f t="shared" si="1"/>
        <v>98.093427205920136</v>
      </c>
      <c r="H14" s="69">
        <f t="shared" si="2"/>
        <v>74.200000000000273</v>
      </c>
    </row>
    <row r="15" spans="1:8" ht="31.5" x14ac:dyDescent="0.25">
      <c r="A15" s="15" t="s">
        <v>75</v>
      </c>
      <c r="B15" s="11" t="s">
        <v>42</v>
      </c>
      <c r="C15" s="11"/>
      <c r="D15" s="55">
        <f>D16</f>
        <v>1837</v>
      </c>
      <c r="E15" s="12">
        <f t="shared" ref="E15:F15" si="3">E16</f>
        <v>1965.8</v>
      </c>
      <c r="F15" s="12">
        <f t="shared" si="3"/>
        <v>1961.7</v>
      </c>
      <c r="G15" s="52">
        <f t="shared" si="1"/>
        <v>99.791433513073557</v>
      </c>
      <c r="H15" s="52">
        <f t="shared" si="2"/>
        <v>4.0999999999999091</v>
      </c>
    </row>
    <row r="16" spans="1:8" ht="31.5" x14ac:dyDescent="0.25">
      <c r="A16" s="5" t="s">
        <v>74</v>
      </c>
      <c r="B16" s="9" t="s">
        <v>42</v>
      </c>
      <c r="C16" s="9" t="s">
        <v>43</v>
      </c>
      <c r="D16" s="56">
        <v>1837</v>
      </c>
      <c r="E16" s="14">
        <v>1965.8</v>
      </c>
      <c r="F16" s="14">
        <v>1961.7</v>
      </c>
      <c r="G16" s="51">
        <f t="shared" si="1"/>
        <v>99.791433513073557</v>
      </c>
      <c r="H16" s="51">
        <f t="shared" si="2"/>
        <v>4.0999999999999091</v>
      </c>
    </row>
    <row r="17" spans="1:8" ht="63" x14ac:dyDescent="0.25">
      <c r="A17" s="10" t="s">
        <v>50</v>
      </c>
      <c r="B17" s="11" t="s">
        <v>43</v>
      </c>
      <c r="C17" s="11"/>
      <c r="D17" s="55">
        <f>D18+D20+D19</f>
        <v>2827</v>
      </c>
      <c r="E17" s="12">
        <f t="shared" ref="E17:F17" si="4">E18+E20+E19</f>
        <v>2431.5</v>
      </c>
      <c r="F17" s="12">
        <f t="shared" si="4"/>
        <v>2430.8000000000002</v>
      </c>
      <c r="G17" s="52">
        <f t="shared" si="1"/>
        <v>99.971211186510388</v>
      </c>
      <c r="H17" s="52">
        <f t="shared" si="2"/>
        <v>0.6999999999998181</v>
      </c>
    </row>
    <row r="18" spans="1:8" ht="81" customHeight="1" x14ac:dyDescent="0.25">
      <c r="A18" s="13" t="s">
        <v>51</v>
      </c>
      <c r="B18" s="9" t="s">
        <v>43</v>
      </c>
      <c r="C18" s="9" t="s">
        <v>52</v>
      </c>
      <c r="D18" s="56">
        <v>49</v>
      </c>
      <c r="E18" s="14">
        <v>1050.7</v>
      </c>
      <c r="F18" s="14">
        <v>1050.7</v>
      </c>
      <c r="G18" s="51">
        <f t="shared" si="1"/>
        <v>100</v>
      </c>
      <c r="H18" s="51">
        <f t="shared" si="2"/>
        <v>0</v>
      </c>
    </row>
    <row r="19" spans="1:8" ht="36" customHeight="1" x14ac:dyDescent="0.25">
      <c r="A19" s="21" t="s">
        <v>78</v>
      </c>
      <c r="B19" s="9" t="s">
        <v>43</v>
      </c>
      <c r="C19" s="9" t="s">
        <v>57</v>
      </c>
      <c r="D19" s="56">
        <v>2113</v>
      </c>
      <c r="E19" s="14">
        <v>715.8</v>
      </c>
      <c r="F19" s="14">
        <v>715.1</v>
      </c>
      <c r="G19" s="51">
        <f t="shared" si="1"/>
        <v>99.902207320480599</v>
      </c>
      <c r="H19" s="51">
        <f t="shared" si="2"/>
        <v>0.69999999999993179</v>
      </c>
    </row>
    <row r="20" spans="1:8" ht="63" x14ac:dyDescent="0.25">
      <c r="A20" s="13" t="s">
        <v>53</v>
      </c>
      <c r="B20" s="9" t="s">
        <v>43</v>
      </c>
      <c r="C20" s="9" t="s">
        <v>54</v>
      </c>
      <c r="D20" s="56">
        <v>665</v>
      </c>
      <c r="E20" s="14">
        <v>665</v>
      </c>
      <c r="F20" s="14">
        <v>665</v>
      </c>
      <c r="G20" s="51">
        <f t="shared" si="1"/>
        <v>100</v>
      </c>
      <c r="H20" s="51">
        <f t="shared" si="2"/>
        <v>0</v>
      </c>
    </row>
    <row r="21" spans="1:8" ht="31.5" x14ac:dyDescent="0.25">
      <c r="A21" s="10" t="s">
        <v>55</v>
      </c>
      <c r="B21" s="11" t="s">
        <v>45</v>
      </c>
      <c r="C21" s="11"/>
      <c r="D21" s="55">
        <f>D23+D24+D22</f>
        <v>9956</v>
      </c>
      <c r="E21" s="12">
        <f>E23+E24+E22</f>
        <v>11723.5</v>
      </c>
      <c r="F21" s="12">
        <f>F23+F24+F22</f>
        <v>11584.599999999999</v>
      </c>
      <c r="G21" s="52">
        <f t="shared" si="1"/>
        <v>98.81520023883651</v>
      </c>
      <c r="H21" s="52">
        <f t="shared" si="2"/>
        <v>138.90000000000146</v>
      </c>
    </row>
    <row r="22" spans="1:8" ht="31.5" x14ac:dyDescent="0.25">
      <c r="A22" s="13" t="s">
        <v>168</v>
      </c>
      <c r="B22" s="9" t="s">
        <v>45</v>
      </c>
      <c r="C22" s="9" t="s">
        <v>41</v>
      </c>
      <c r="D22" s="56">
        <v>190</v>
      </c>
      <c r="E22" s="14">
        <v>2174.9</v>
      </c>
      <c r="F22" s="14">
        <v>2174.8000000000002</v>
      </c>
      <c r="G22" s="51">
        <f t="shared" si="1"/>
        <v>99.995402087452305</v>
      </c>
      <c r="H22" s="51">
        <f t="shared" si="2"/>
        <v>9.9999999999909051E-2</v>
      </c>
    </row>
    <row r="23" spans="1:8" ht="31.5" x14ac:dyDescent="0.25">
      <c r="A23" s="7" t="s">
        <v>76</v>
      </c>
      <c r="B23" s="9" t="s">
        <v>45</v>
      </c>
      <c r="C23" s="9" t="s">
        <v>52</v>
      </c>
      <c r="D23" s="56">
        <v>9766</v>
      </c>
      <c r="E23" s="14">
        <v>9240.1</v>
      </c>
      <c r="F23" s="14">
        <v>9191.9</v>
      </c>
      <c r="G23" s="51">
        <f t="shared" si="1"/>
        <v>99.478360623802757</v>
      </c>
      <c r="H23" s="51">
        <f t="shared" si="2"/>
        <v>48.200000000000728</v>
      </c>
    </row>
    <row r="24" spans="1:8" ht="31.5" x14ac:dyDescent="0.25">
      <c r="A24" s="13" t="s">
        <v>58</v>
      </c>
      <c r="B24" s="9" t="s">
        <v>45</v>
      </c>
      <c r="C24" s="9" t="s">
        <v>59</v>
      </c>
      <c r="D24" s="56"/>
      <c r="E24" s="14">
        <v>308.5</v>
      </c>
      <c r="F24" s="14">
        <v>217.9</v>
      </c>
      <c r="G24" s="51">
        <f t="shared" si="1"/>
        <v>70.632090761750405</v>
      </c>
      <c r="H24" s="51">
        <f t="shared" si="2"/>
        <v>90.6</v>
      </c>
    </row>
    <row r="25" spans="1:8" ht="46.5" customHeight="1" x14ac:dyDescent="0.25">
      <c r="A25" s="10" t="s">
        <v>60</v>
      </c>
      <c r="B25" s="11" t="s">
        <v>61</v>
      </c>
      <c r="C25" s="11"/>
      <c r="D25" s="55">
        <f>D26+D27+D28</f>
        <v>29873</v>
      </c>
      <c r="E25" s="12">
        <f t="shared" ref="E25:F25" si="5">E26+E27+E28</f>
        <v>33616.1</v>
      </c>
      <c r="F25" s="12">
        <f t="shared" si="5"/>
        <v>28149.899999999998</v>
      </c>
      <c r="G25" s="52">
        <f t="shared" si="1"/>
        <v>83.739339185687811</v>
      </c>
      <c r="H25" s="52">
        <f t="shared" si="2"/>
        <v>5466.2000000000007</v>
      </c>
    </row>
    <row r="26" spans="1:8" ht="15.75" x14ac:dyDescent="0.25">
      <c r="A26" s="7" t="s">
        <v>62</v>
      </c>
      <c r="B26" s="9" t="s">
        <v>61</v>
      </c>
      <c r="C26" s="9" t="s">
        <v>41</v>
      </c>
      <c r="D26" s="56">
        <v>541</v>
      </c>
      <c r="E26" s="14">
        <v>3134.9</v>
      </c>
      <c r="F26" s="14">
        <v>3134.1</v>
      </c>
      <c r="G26" s="51">
        <f t="shared" si="1"/>
        <v>99.974480844684038</v>
      </c>
      <c r="H26" s="51">
        <f t="shared" si="2"/>
        <v>0.8000000000001819</v>
      </c>
    </row>
    <row r="27" spans="1:8" ht="15.75" x14ac:dyDescent="0.25">
      <c r="A27" s="7" t="s">
        <v>63</v>
      </c>
      <c r="B27" s="9" t="s">
        <v>61</v>
      </c>
      <c r="C27" s="9" t="s">
        <v>42</v>
      </c>
      <c r="D27" s="56">
        <v>34</v>
      </c>
      <c r="E27" s="14">
        <v>34</v>
      </c>
      <c r="F27" s="14">
        <v>34</v>
      </c>
      <c r="G27" s="51">
        <f t="shared" si="1"/>
        <v>100</v>
      </c>
      <c r="H27" s="51">
        <f t="shared" si="2"/>
        <v>0</v>
      </c>
    </row>
    <row r="28" spans="1:8" ht="15.75" x14ac:dyDescent="0.25">
      <c r="A28" s="13" t="s">
        <v>64</v>
      </c>
      <c r="B28" s="9" t="s">
        <v>61</v>
      </c>
      <c r="C28" s="9" t="s">
        <v>43</v>
      </c>
      <c r="D28" s="56">
        <v>29298</v>
      </c>
      <c r="E28" s="14">
        <v>30447.200000000001</v>
      </c>
      <c r="F28" s="14">
        <v>24981.8</v>
      </c>
      <c r="G28" s="51">
        <f t="shared" si="1"/>
        <v>82.049580913844295</v>
      </c>
      <c r="H28" s="51">
        <f t="shared" si="2"/>
        <v>5465.4000000000015</v>
      </c>
    </row>
    <row r="29" spans="1:8" ht="15.75" x14ac:dyDescent="0.25">
      <c r="A29" s="10" t="s">
        <v>65</v>
      </c>
      <c r="B29" s="11" t="s">
        <v>46</v>
      </c>
      <c r="C29" s="11"/>
      <c r="D29" s="55">
        <f>D30</f>
        <v>103</v>
      </c>
      <c r="E29" s="12">
        <f t="shared" ref="E29:F29" si="6">E30</f>
        <v>98.4</v>
      </c>
      <c r="F29" s="12">
        <f t="shared" si="6"/>
        <v>98.4</v>
      </c>
      <c r="G29" s="52">
        <f t="shared" si="1"/>
        <v>100</v>
      </c>
      <c r="H29" s="52">
        <f t="shared" si="2"/>
        <v>0</v>
      </c>
    </row>
    <row r="30" spans="1:8" ht="31.5" x14ac:dyDescent="0.25">
      <c r="A30" s="7" t="s">
        <v>66</v>
      </c>
      <c r="B30" s="9" t="s">
        <v>46</v>
      </c>
      <c r="C30" s="9" t="s">
        <v>46</v>
      </c>
      <c r="D30" s="56">
        <v>103</v>
      </c>
      <c r="E30" s="14">
        <v>98.4</v>
      </c>
      <c r="F30" s="14">
        <v>98.4</v>
      </c>
      <c r="G30" s="51">
        <f t="shared" si="1"/>
        <v>100</v>
      </c>
      <c r="H30" s="51">
        <f t="shared" si="2"/>
        <v>0</v>
      </c>
    </row>
    <row r="31" spans="1:8" ht="31.5" x14ac:dyDescent="0.25">
      <c r="A31" s="10" t="s">
        <v>67</v>
      </c>
      <c r="B31" s="11" t="s">
        <v>56</v>
      </c>
      <c r="C31" s="11"/>
      <c r="D31" s="55">
        <f>D32</f>
        <v>2075</v>
      </c>
      <c r="E31" s="12">
        <f t="shared" ref="E31:F31" si="7">E32</f>
        <v>2075</v>
      </c>
      <c r="F31" s="12">
        <f t="shared" si="7"/>
        <v>2075</v>
      </c>
      <c r="G31" s="52">
        <f t="shared" si="1"/>
        <v>100</v>
      </c>
      <c r="H31" s="52">
        <f t="shared" si="2"/>
        <v>0</v>
      </c>
    </row>
    <row r="32" spans="1:8" ht="15.75" x14ac:dyDescent="0.25">
      <c r="A32" s="7" t="s">
        <v>68</v>
      </c>
      <c r="B32" s="9" t="s">
        <v>56</v>
      </c>
      <c r="C32" s="9" t="s">
        <v>41</v>
      </c>
      <c r="D32" s="56">
        <v>2075</v>
      </c>
      <c r="E32" s="14">
        <v>2075</v>
      </c>
      <c r="F32" s="14">
        <v>2075</v>
      </c>
      <c r="G32" s="51">
        <f t="shared" si="1"/>
        <v>100</v>
      </c>
      <c r="H32" s="51">
        <f t="shared" si="2"/>
        <v>0</v>
      </c>
    </row>
    <row r="33" spans="1:8" ht="31.5" x14ac:dyDescent="0.25">
      <c r="A33" s="10" t="s">
        <v>69</v>
      </c>
      <c r="B33" s="11" t="s">
        <v>57</v>
      </c>
      <c r="C33" s="11"/>
      <c r="D33" s="55">
        <f>D34</f>
        <v>360</v>
      </c>
      <c r="E33" s="12">
        <f>E34+E35</f>
        <v>562</v>
      </c>
      <c r="F33" s="12">
        <f>F34+F35</f>
        <v>561.4</v>
      </c>
      <c r="G33" s="52">
        <f t="shared" si="1"/>
        <v>99.893238434163706</v>
      </c>
      <c r="H33" s="52">
        <f t="shared" si="2"/>
        <v>0.60000000000002274</v>
      </c>
    </row>
    <row r="34" spans="1:8" ht="15.75" x14ac:dyDescent="0.25">
      <c r="A34" s="13" t="s">
        <v>70</v>
      </c>
      <c r="B34" s="9" t="s">
        <v>57</v>
      </c>
      <c r="C34" s="9" t="s">
        <v>41</v>
      </c>
      <c r="D34" s="56">
        <v>360</v>
      </c>
      <c r="E34" s="14">
        <v>312</v>
      </c>
      <c r="F34" s="14">
        <v>311.8</v>
      </c>
      <c r="G34" s="51">
        <f t="shared" si="1"/>
        <v>99.935897435897431</v>
      </c>
      <c r="H34" s="51">
        <f t="shared" si="2"/>
        <v>0.19999999999998863</v>
      </c>
    </row>
    <row r="35" spans="1:8" ht="31.5" x14ac:dyDescent="0.25">
      <c r="A35" s="21" t="s">
        <v>178</v>
      </c>
      <c r="B35" s="9" t="s">
        <v>57</v>
      </c>
      <c r="C35" s="9" t="s">
        <v>43</v>
      </c>
      <c r="D35" s="56"/>
      <c r="E35" s="14">
        <v>250</v>
      </c>
      <c r="F35" s="14">
        <v>249.6</v>
      </c>
      <c r="G35" s="51">
        <f t="shared" si="1"/>
        <v>99.839999999999989</v>
      </c>
      <c r="H35" s="51">
        <f t="shared" si="2"/>
        <v>0.40000000000000568</v>
      </c>
    </row>
    <row r="36" spans="1:8" ht="31.5" x14ac:dyDescent="0.25">
      <c r="A36" s="16" t="s">
        <v>71</v>
      </c>
      <c r="B36" s="11" t="s">
        <v>47</v>
      </c>
      <c r="C36" s="11"/>
      <c r="D36" s="55">
        <f>D37</f>
        <v>8018</v>
      </c>
      <c r="E36" s="12">
        <f t="shared" ref="E36:F36" si="8">E37</f>
        <v>7900.2</v>
      </c>
      <c r="F36" s="12">
        <f t="shared" si="8"/>
        <v>7900</v>
      </c>
      <c r="G36" s="52">
        <f t="shared" si="1"/>
        <v>99.997468418521052</v>
      </c>
      <c r="H36" s="52">
        <f t="shared" si="2"/>
        <v>0.1999999999998181</v>
      </c>
    </row>
    <row r="37" spans="1:8" ht="15.75" x14ac:dyDescent="0.25">
      <c r="A37" s="7" t="s">
        <v>72</v>
      </c>
      <c r="B37" s="9" t="s">
        <v>47</v>
      </c>
      <c r="C37" s="9" t="s">
        <v>42</v>
      </c>
      <c r="D37" s="56">
        <v>8018</v>
      </c>
      <c r="E37" s="14">
        <v>7900.2</v>
      </c>
      <c r="F37" s="14">
        <v>7900</v>
      </c>
      <c r="G37" s="51">
        <f t="shared" si="1"/>
        <v>99.997468418521052</v>
      </c>
      <c r="H37" s="51">
        <f t="shared" si="2"/>
        <v>0.1999999999998181</v>
      </c>
    </row>
    <row r="38" spans="1:8" ht="15.75" x14ac:dyDescent="0.25">
      <c r="A38" s="16" t="s">
        <v>73</v>
      </c>
      <c r="B38" s="11"/>
      <c r="C38" s="11"/>
      <c r="D38" s="55">
        <f>D8+D15+D17+D21+D25+D29+D31+D33+D36</f>
        <v>75280</v>
      </c>
      <c r="E38" s="12">
        <f>E8+E15+E17+E21+E25+E29+E31+E33+E36</f>
        <v>83840.89999999998</v>
      </c>
      <c r="F38" s="12">
        <f>F8+F15+F17+F21+F25+F29+F31+F33+F36</f>
        <v>77885.499999999985</v>
      </c>
      <c r="G38" s="52">
        <f t="shared" si="1"/>
        <v>92.89678426639027</v>
      </c>
      <c r="H38" s="52">
        <f t="shared" si="2"/>
        <v>5955.3999999999942</v>
      </c>
    </row>
    <row r="41" spans="1:8" x14ac:dyDescent="0.25">
      <c r="D41" s="19"/>
      <c r="E41" s="19"/>
      <c r="F41" s="19"/>
    </row>
  </sheetData>
  <mergeCells count="2">
    <mergeCell ref="A3:G3"/>
    <mergeCell ref="A4:F4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opLeftCell="A19" zoomScale="160" zoomScaleNormal="160" workbookViewId="0">
      <selection activeCell="A4" sqref="A4:I4"/>
    </sheetView>
  </sheetViews>
  <sheetFormatPr defaultRowHeight="15" x14ac:dyDescent="0.25"/>
  <cols>
    <col min="1" max="1" width="37.5703125" customWidth="1"/>
    <col min="2" max="2" width="9" customWidth="1"/>
    <col min="3" max="3" width="6.42578125" customWidth="1"/>
    <col min="4" max="4" width="4.7109375" customWidth="1"/>
    <col min="5" max="5" width="14.85546875" customWidth="1"/>
    <col min="6" max="6" width="6.85546875" customWidth="1"/>
    <col min="7" max="7" width="13.28515625" style="76" customWidth="1"/>
    <col min="8" max="8" width="12.140625" customWidth="1"/>
    <col min="9" max="9" width="12" customWidth="1"/>
  </cols>
  <sheetData>
    <row r="1" spans="1:9" ht="15.75" x14ac:dyDescent="0.25">
      <c r="A1" s="20"/>
      <c r="B1" s="70"/>
      <c r="C1" s="20"/>
      <c r="D1" s="20"/>
      <c r="E1" s="20"/>
      <c r="F1" s="20"/>
      <c r="G1" s="71"/>
      <c r="H1" s="20" t="s">
        <v>177</v>
      </c>
      <c r="I1" s="20"/>
    </row>
    <row r="2" spans="1:9" ht="15.75" x14ac:dyDescent="0.25">
      <c r="A2" s="20"/>
      <c r="B2" s="70"/>
      <c r="C2" s="20"/>
      <c r="D2" s="20"/>
      <c r="E2" s="20"/>
      <c r="F2" s="20"/>
      <c r="G2" s="145" t="s">
        <v>336</v>
      </c>
      <c r="H2" s="145"/>
      <c r="I2" s="145"/>
    </row>
    <row r="3" spans="1:9" ht="15.75" x14ac:dyDescent="0.25">
      <c r="A3" s="20"/>
      <c r="B3" s="70"/>
      <c r="C3" s="20"/>
      <c r="D3" s="20"/>
      <c r="E3" s="20"/>
      <c r="F3" s="20"/>
      <c r="G3" s="71"/>
      <c r="H3" s="20"/>
      <c r="I3" s="20"/>
    </row>
    <row r="4" spans="1:9" ht="30" customHeight="1" x14ac:dyDescent="0.25">
      <c r="A4" s="146" t="s">
        <v>335</v>
      </c>
      <c r="B4" s="147"/>
      <c r="C4" s="147"/>
      <c r="D4" s="147"/>
      <c r="E4" s="147"/>
      <c r="F4" s="147"/>
      <c r="G4" s="147"/>
      <c r="H4" s="148"/>
      <c r="I4" s="148"/>
    </row>
    <row r="5" spans="1:9" ht="15.75" x14ac:dyDescent="0.25">
      <c r="A5" s="72"/>
      <c r="B5" s="73"/>
      <c r="C5" s="73"/>
      <c r="D5" s="73"/>
      <c r="E5" s="73"/>
      <c r="F5" s="73"/>
      <c r="G5" s="74"/>
      <c r="H5" s="75"/>
      <c r="I5" s="75" t="s">
        <v>96</v>
      </c>
    </row>
    <row r="6" spans="1:9" x14ac:dyDescent="0.25">
      <c r="A6" s="144" t="s">
        <v>35</v>
      </c>
      <c r="B6" s="149" t="s">
        <v>199</v>
      </c>
      <c r="C6" s="144" t="s">
        <v>200</v>
      </c>
      <c r="D6" s="144" t="s">
        <v>201</v>
      </c>
      <c r="E6" s="144" t="s">
        <v>202</v>
      </c>
      <c r="F6" s="144" t="s">
        <v>203</v>
      </c>
      <c r="G6" s="150" t="s">
        <v>204</v>
      </c>
      <c r="H6" s="144" t="s">
        <v>205</v>
      </c>
      <c r="I6" s="144" t="s">
        <v>95</v>
      </c>
    </row>
    <row r="7" spans="1:9" x14ac:dyDescent="0.25">
      <c r="A7" s="144"/>
      <c r="B7" s="149"/>
      <c r="C7" s="144"/>
      <c r="D7" s="144"/>
      <c r="E7" s="144"/>
      <c r="F7" s="144"/>
      <c r="G7" s="150"/>
      <c r="H7" s="144"/>
      <c r="I7" s="144"/>
    </row>
    <row r="8" spans="1:9" ht="31.5" x14ac:dyDescent="0.25">
      <c r="A8" s="104" t="s">
        <v>206</v>
      </c>
      <c r="B8" s="105" t="s">
        <v>207</v>
      </c>
      <c r="C8" s="104"/>
      <c r="D8" s="104"/>
      <c r="E8" s="104"/>
      <c r="F8" s="104"/>
      <c r="G8" s="106">
        <f>G9+G68+G82+G103+G131+G162+G173+G187+G168</f>
        <v>75279</v>
      </c>
      <c r="H8" s="106">
        <f>H9+H68+H82+H103+H131+H162+H173+H187+H168</f>
        <v>83841</v>
      </c>
      <c r="I8" s="106">
        <f>I9+I68+I82+I103+I131+I162+I168+I173+I187</f>
        <v>77885.600000000006</v>
      </c>
    </row>
    <row r="9" spans="1:9" ht="31.5" x14ac:dyDescent="0.25">
      <c r="A9" s="104" t="s">
        <v>208</v>
      </c>
      <c r="B9" s="105" t="s">
        <v>207</v>
      </c>
      <c r="C9" s="105" t="s">
        <v>41</v>
      </c>
      <c r="D9" s="105" t="s">
        <v>209</v>
      </c>
      <c r="E9" s="104"/>
      <c r="F9" s="104"/>
      <c r="G9" s="106">
        <f>G10+G15+G29+G41+G37+G33</f>
        <v>20231</v>
      </c>
      <c r="H9" s="106">
        <f>H10+H15+H29+H41+H37+H33</f>
        <v>23468.6</v>
      </c>
      <c r="I9" s="106">
        <f>I10+I15+I29+I33+I37+I41</f>
        <v>23123.7</v>
      </c>
    </row>
    <row r="10" spans="1:9" ht="63" x14ac:dyDescent="0.25">
      <c r="A10" s="104" t="s">
        <v>157</v>
      </c>
      <c r="B10" s="105" t="s">
        <v>207</v>
      </c>
      <c r="C10" s="105" t="s">
        <v>41</v>
      </c>
      <c r="D10" s="105" t="s">
        <v>42</v>
      </c>
      <c r="E10" s="107"/>
      <c r="F10" s="107"/>
      <c r="G10" s="106">
        <f t="shared" ref="G10:I13" si="0">G11</f>
        <v>2090</v>
      </c>
      <c r="H10" s="108">
        <f t="shared" si="0"/>
        <v>2135</v>
      </c>
      <c r="I10" s="108">
        <f t="shared" si="0"/>
        <v>1895</v>
      </c>
    </row>
    <row r="11" spans="1:9" ht="78.75" x14ac:dyDescent="0.25">
      <c r="A11" s="104" t="s">
        <v>340</v>
      </c>
      <c r="B11" s="105" t="s">
        <v>207</v>
      </c>
      <c r="C11" s="105" t="s">
        <v>41</v>
      </c>
      <c r="D11" s="105" t="s">
        <v>42</v>
      </c>
      <c r="E11" s="104" t="s">
        <v>211</v>
      </c>
      <c r="F11" s="104"/>
      <c r="G11" s="106">
        <f t="shared" si="0"/>
        <v>2090</v>
      </c>
      <c r="H11" s="108">
        <f t="shared" si="0"/>
        <v>2135</v>
      </c>
      <c r="I11" s="108">
        <f t="shared" si="0"/>
        <v>1895</v>
      </c>
    </row>
    <row r="12" spans="1:9" ht="141.75" x14ac:dyDescent="0.25">
      <c r="A12" s="130" t="s">
        <v>338</v>
      </c>
      <c r="B12" s="117" t="s">
        <v>207</v>
      </c>
      <c r="C12" s="117" t="s">
        <v>41</v>
      </c>
      <c r="D12" s="117" t="s">
        <v>42</v>
      </c>
      <c r="E12" s="111" t="s">
        <v>212</v>
      </c>
      <c r="F12" s="111"/>
      <c r="G12" s="112">
        <f t="shared" si="0"/>
        <v>2090</v>
      </c>
      <c r="H12" s="120">
        <f t="shared" si="0"/>
        <v>2135</v>
      </c>
      <c r="I12" s="120">
        <f t="shared" si="0"/>
        <v>1895</v>
      </c>
    </row>
    <row r="13" spans="1:9" ht="110.25" x14ac:dyDescent="0.25">
      <c r="A13" s="114" t="s">
        <v>213</v>
      </c>
      <c r="B13" s="110" t="s">
        <v>207</v>
      </c>
      <c r="C13" s="110" t="s">
        <v>41</v>
      </c>
      <c r="D13" s="110" t="s">
        <v>42</v>
      </c>
      <c r="E13" s="114" t="s">
        <v>212</v>
      </c>
      <c r="F13" s="114">
        <v>100</v>
      </c>
      <c r="G13" s="115">
        <f t="shared" si="0"/>
        <v>2090</v>
      </c>
      <c r="H13" s="113">
        <f t="shared" si="0"/>
        <v>2135</v>
      </c>
      <c r="I13" s="113">
        <f t="shared" si="0"/>
        <v>1895</v>
      </c>
    </row>
    <row r="14" spans="1:9" ht="47.25" x14ac:dyDescent="0.25">
      <c r="A14" s="114" t="s">
        <v>214</v>
      </c>
      <c r="B14" s="110" t="s">
        <v>207</v>
      </c>
      <c r="C14" s="110" t="s">
        <v>41</v>
      </c>
      <c r="D14" s="110" t="s">
        <v>42</v>
      </c>
      <c r="E14" s="114" t="s">
        <v>212</v>
      </c>
      <c r="F14" s="114">
        <v>120</v>
      </c>
      <c r="G14" s="115">
        <v>2090</v>
      </c>
      <c r="H14" s="113">
        <v>2135</v>
      </c>
      <c r="I14" s="113">
        <v>1895</v>
      </c>
    </row>
    <row r="15" spans="1:9" ht="94.5" x14ac:dyDescent="0.25">
      <c r="A15" s="104" t="s">
        <v>215</v>
      </c>
      <c r="B15" s="105" t="s">
        <v>207</v>
      </c>
      <c r="C15" s="105" t="s">
        <v>41</v>
      </c>
      <c r="D15" s="105" t="s">
        <v>45</v>
      </c>
      <c r="E15" s="104"/>
      <c r="F15" s="104"/>
      <c r="G15" s="106">
        <f>G16+G25</f>
        <v>13992</v>
      </c>
      <c r="H15" s="108">
        <f>H16+H25</f>
        <v>16356.699999999999</v>
      </c>
      <c r="I15" s="106">
        <f>I16+I25</f>
        <v>16326.2</v>
      </c>
    </row>
    <row r="16" spans="1:9" ht="78.75" x14ac:dyDescent="0.25">
      <c r="A16" s="104" t="s">
        <v>340</v>
      </c>
      <c r="B16" s="110" t="s">
        <v>207</v>
      </c>
      <c r="C16" s="110" t="s">
        <v>41</v>
      </c>
      <c r="D16" s="110" t="s">
        <v>45</v>
      </c>
      <c r="E16" s="104" t="s">
        <v>211</v>
      </c>
      <c r="F16" s="104"/>
      <c r="G16" s="106">
        <f>G20+G17</f>
        <v>13472</v>
      </c>
      <c r="H16" s="106">
        <f t="shared" ref="H16:I16" si="1">H20+H17</f>
        <v>15537.699999999999</v>
      </c>
      <c r="I16" s="106">
        <f t="shared" si="1"/>
        <v>15509.5</v>
      </c>
    </row>
    <row r="17" spans="1:9" ht="110.25" x14ac:dyDescent="0.25">
      <c r="A17" s="131" t="s">
        <v>341</v>
      </c>
      <c r="B17" s="117" t="s">
        <v>207</v>
      </c>
      <c r="C17" s="117" t="s">
        <v>41</v>
      </c>
      <c r="D17" s="117" t="s">
        <v>45</v>
      </c>
      <c r="E17" s="117" t="s">
        <v>342</v>
      </c>
      <c r="F17" s="111"/>
      <c r="G17" s="112">
        <f>G18</f>
        <v>0</v>
      </c>
      <c r="H17" s="112">
        <f t="shared" ref="H17:I18" si="2">H18</f>
        <v>636.4</v>
      </c>
      <c r="I17" s="112">
        <f t="shared" si="2"/>
        <v>636.4</v>
      </c>
    </row>
    <row r="18" spans="1:9" ht="110.25" x14ac:dyDescent="0.25">
      <c r="A18" s="132" t="s">
        <v>217</v>
      </c>
      <c r="B18" s="110" t="s">
        <v>207</v>
      </c>
      <c r="C18" s="110" t="s">
        <v>41</v>
      </c>
      <c r="D18" s="110" t="s">
        <v>45</v>
      </c>
      <c r="E18" s="110" t="s">
        <v>342</v>
      </c>
      <c r="F18" s="114"/>
      <c r="G18" s="115">
        <f>G19</f>
        <v>0</v>
      </c>
      <c r="H18" s="115">
        <f t="shared" si="2"/>
        <v>636.4</v>
      </c>
      <c r="I18" s="115">
        <f t="shared" si="2"/>
        <v>636.4</v>
      </c>
    </row>
    <row r="19" spans="1:9" ht="47.25" x14ac:dyDescent="0.25">
      <c r="A19" s="132" t="s">
        <v>214</v>
      </c>
      <c r="B19" s="110" t="s">
        <v>207</v>
      </c>
      <c r="C19" s="110" t="s">
        <v>41</v>
      </c>
      <c r="D19" s="110" t="s">
        <v>45</v>
      </c>
      <c r="E19" s="110" t="s">
        <v>342</v>
      </c>
      <c r="F19" s="114"/>
      <c r="G19" s="115"/>
      <c r="H19" s="113">
        <v>636.4</v>
      </c>
      <c r="I19" s="113">
        <v>636.4</v>
      </c>
    </row>
    <row r="20" spans="1:9" ht="94.5" x14ac:dyDescent="0.25">
      <c r="A20" s="130" t="s">
        <v>339</v>
      </c>
      <c r="B20" s="117" t="s">
        <v>207</v>
      </c>
      <c r="C20" s="117" t="s">
        <v>41</v>
      </c>
      <c r="D20" s="117" t="s">
        <v>45</v>
      </c>
      <c r="E20" s="111" t="s">
        <v>216</v>
      </c>
      <c r="F20" s="111"/>
      <c r="G20" s="112">
        <f>G21+G23</f>
        <v>13472</v>
      </c>
      <c r="H20" s="112">
        <f t="shared" ref="H20:I20" si="3">H21+H23</f>
        <v>14901.3</v>
      </c>
      <c r="I20" s="112">
        <f t="shared" si="3"/>
        <v>14873.1</v>
      </c>
    </row>
    <row r="21" spans="1:9" ht="110.25" x14ac:dyDescent="0.25">
      <c r="A21" s="114" t="s">
        <v>217</v>
      </c>
      <c r="B21" s="110" t="s">
        <v>207</v>
      </c>
      <c r="C21" s="110" t="s">
        <v>41</v>
      </c>
      <c r="D21" s="110" t="s">
        <v>45</v>
      </c>
      <c r="E21" s="114" t="s">
        <v>216</v>
      </c>
      <c r="F21" s="114">
        <v>100</v>
      </c>
      <c r="G21" s="115">
        <f>G22</f>
        <v>13031</v>
      </c>
      <c r="H21" s="113">
        <f>H22</f>
        <v>14292.4</v>
      </c>
      <c r="I21" s="113">
        <f>I22</f>
        <v>14282.4</v>
      </c>
    </row>
    <row r="22" spans="1:9" ht="47.25" x14ac:dyDescent="0.25">
      <c r="A22" s="114" t="s">
        <v>214</v>
      </c>
      <c r="B22" s="110" t="s">
        <v>207</v>
      </c>
      <c r="C22" s="110" t="s">
        <v>41</v>
      </c>
      <c r="D22" s="110" t="s">
        <v>45</v>
      </c>
      <c r="E22" s="114" t="s">
        <v>216</v>
      </c>
      <c r="F22" s="114">
        <v>120</v>
      </c>
      <c r="G22" s="115">
        <v>13031</v>
      </c>
      <c r="H22" s="133">
        <v>14292.4</v>
      </c>
      <c r="I22" s="113">
        <v>14282.4</v>
      </c>
    </row>
    <row r="23" spans="1:9" ht="47.25" x14ac:dyDescent="0.25">
      <c r="A23" s="114" t="s">
        <v>218</v>
      </c>
      <c r="B23" s="110" t="s">
        <v>207</v>
      </c>
      <c r="C23" s="110" t="s">
        <v>41</v>
      </c>
      <c r="D23" s="110" t="s">
        <v>45</v>
      </c>
      <c r="E23" s="114" t="s">
        <v>216</v>
      </c>
      <c r="F23" s="114">
        <v>200</v>
      </c>
      <c r="G23" s="115">
        <f>G24</f>
        <v>441</v>
      </c>
      <c r="H23" s="113">
        <f>H24</f>
        <v>608.9</v>
      </c>
      <c r="I23" s="113">
        <f>I24</f>
        <v>590.70000000000005</v>
      </c>
    </row>
    <row r="24" spans="1:9" ht="47.25" x14ac:dyDescent="0.25">
      <c r="A24" s="114" t="s">
        <v>219</v>
      </c>
      <c r="B24" s="110" t="s">
        <v>207</v>
      </c>
      <c r="C24" s="110" t="s">
        <v>41</v>
      </c>
      <c r="D24" s="110" t="s">
        <v>45</v>
      </c>
      <c r="E24" s="114" t="s">
        <v>216</v>
      </c>
      <c r="F24" s="114">
        <v>240</v>
      </c>
      <c r="G24" s="115">
        <v>441</v>
      </c>
      <c r="H24" s="113">
        <v>608.9</v>
      </c>
      <c r="I24" s="113">
        <v>590.70000000000005</v>
      </c>
    </row>
    <row r="25" spans="1:9" ht="94.5" x14ac:dyDescent="0.25">
      <c r="A25" s="104" t="s">
        <v>343</v>
      </c>
      <c r="B25" s="105" t="s">
        <v>207</v>
      </c>
      <c r="C25" s="105" t="s">
        <v>41</v>
      </c>
      <c r="D25" s="105" t="s">
        <v>45</v>
      </c>
      <c r="E25" s="104" t="s">
        <v>222</v>
      </c>
      <c r="F25" s="104"/>
      <c r="G25" s="106">
        <f t="shared" ref="G25:I27" si="4">G26</f>
        <v>520</v>
      </c>
      <c r="H25" s="108">
        <f t="shared" si="4"/>
        <v>819</v>
      </c>
      <c r="I25" s="108">
        <f t="shared" si="4"/>
        <v>816.7</v>
      </c>
    </row>
    <row r="26" spans="1:9" ht="126" x14ac:dyDescent="0.25">
      <c r="A26" s="130" t="s">
        <v>344</v>
      </c>
      <c r="B26" s="117" t="s">
        <v>207</v>
      </c>
      <c r="C26" s="117" t="s">
        <v>41</v>
      </c>
      <c r="D26" s="117" t="s">
        <v>45</v>
      </c>
      <c r="E26" s="111" t="s">
        <v>223</v>
      </c>
      <c r="F26" s="111"/>
      <c r="G26" s="112">
        <f t="shared" si="4"/>
        <v>520</v>
      </c>
      <c r="H26" s="120">
        <f t="shared" si="4"/>
        <v>819</v>
      </c>
      <c r="I26" s="120">
        <f t="shared" si="4"/>
        <v>816.7</v>
      </c>
    </row>
    <row r="27" spans="1:9" ht="47.25" x14ac:dyDescent="0.25">
      <c r="A27" s="114" t="s">
        <v>218</v>
      </c>
      <c r="B27" s="110" t="s">
        <v>207</v>
      </c>
      <c r="C27" s="110" t="s">
        <v>41</v>
      </c>
      <c r="D27" s="110" t="s">
        <v>45</v>
      </c>
      <c r="E27" s="114" t="s">
        <v>223</v>
      </c>
      <c r="F27" s="114">
        <v>200</v>
      </c>
      <c r="G27" s="115">
        <f t="shared" si="4"/>
        <v>520</v>
      </c>
      <c r="H27" s="113">
        <f t="shared" si="4"/>
        <v>819</v>
      </c>
      <c r="I27" s="113">
        <f t="shared" si="4"/>
        <v>816.7</v>
      </c>
    </row>
    <row r="28" spans="1:9" ht="47.25" x14ac:dyDescent="0.25">
      <c r="A28" s="114" t="s">
        <v>219</v>
      </c>
      <c r="B28" s="110" t="s">
        <v>207</v>
      </c>
      <c r="C28" s="110" t="s">
        <v>41</v>
      </c>
      <c r="D28" s="110" t="s">
        <v>45</v>
      </c>
      <c r="E28" s="114" t="s">
        <v>223</v>
      </c>
      <c r="F28" s="114">
        <v>240</v>
      </c>
      <c r="G28" s="115">
        <v>520</v>
      </c>
      <c r="H28" s="113">
        <v>819</v>
      </c>
      <c r="I28" s="113">
        <v>816.7</v>
      </c>
    </row>
    <row r="29" spans="1:9" ht="78.75" x14ac:dyDescent="0.25">
      <c r="A29" s="104" t="s">
        <v>93</v>
      </c>
      <c r="B29" s="105" t="s">
        <v>207</v>
      </c>
      <c r="C29" s="105" t="s">
        <v>41</v>
      </c>
      <c r="D29" s="105" t="s">
        <v>94</v>
      </c>
      <c r="E29" s="105"/>
      <c r="F29" s="104"/>
      <c r="G29" s="106">
        <f t="shared" ref="G29:I31" si="5">G30</f>
        <v>17</v>
      </c>
      <c r="H29" s="108">
        <f t="shared" si="5"/>
        <v>17</v>
      </c>
      <c r="I29" s="108">
        <f t="shared" si="5"/>
        <v>17</v>
      </c>
    </row>
    <row r="30" spans="1:9" ht="94.5" x14ac:dyDescent="0.25">
      <c r="A30" s="114" t="s">
        <v>224</v>
      </c>
      <c r="B30" s="110" t="s">
        <v>207</v>
      </c>
      <c r="C30" s="110" t="s">
        <v>41</v>
      </c>
      <c r="D30" s="110" t="s">
        <v>94</v>
      </c>
      <c r="E30" s="110" t="s">
        <v>225</v>
      </c>
      <c r="F30" s="114"/>
      <c r="G30" s="115">
        <f t="shared" si="5"/>
        <v>17</v>
      </c>
      <c r="H30" s="113">
        <f t="shared" si="5"/>
        <v>17</v>
      </c>
      <c r="I30" s="113">
        <f t="shared" si="5"/>
        <v>17</v>
      </c>
    </row>
    <row r="31" spans="1:9" ht="15.75" x14ac:dyDescent="0.25">
      <c r="A31" s="114" t="s">
        <v>226</v>
      </c>
      <c r="B31" s="110" t="s">
        <v>207</v>
      </c>
      <c r="C31" s="110" t="s">
        <v>41</v>
      </c>
      <c r="D31" s="110" t="s">
        <v>94</v>
      </c>
      <c r="E31" s="110" t="s">
        <v>225</v>
      </c>
      <c r="F31" s="114">
        <v>500</v>
      </c>
      <c r="G31" s="115">
        <f>G32</f>
        <v>17</v>
      </c>
      <c r="H31" s="115">
        <f t="shared" si="5"/>
        <v>17</v>
      </c>
      <c r="I31" s="115">
        <f t="shared" si="5"/>
        <v>17</v>
      </c>
    </row>
    <row r="32" spans="1:9" ht="31.5" x14ac:dyDescent="0.25">
      <c r="A32" s="114" t="s">
        <v>227</v>
      </c>
      <c r="B32" s="110" t="s">
        <v>207</v>
      </c>
      <c r="C32" s="110" t="s">
        <v>41</v>
      </c>
      <c r="D32" s="110" t="s">
        <v>94</v>
      </c>
      <c r="E32" s="110" t="s">
        <v>225</v>
      </c>
      <c r="F32" s="114">
        <v>540</v>
      </c>
      <c r="G32" s="115">
        <v>17</v>
      </c>
      <c r="H32" s="115">
        <v>17</v>
      </c>
      <c r="I32" s="115">
        <v>17</v>
      </c>
    </row>
    <row r="33" spans="1:10" ht="31.5" x14ac:dyDescent="0.25">
      <c r="A33" s="104" t="s">
        <v>297</v>
      </c>
      <c r="B33" s="110" t="s">
        <v>207</v>
      </c>
      <c r="C33" s="105" t="s">
        <v>41</v>
      </c>
      <c r="D33" s="105" t="s">
        <v>46</v>
      </c>
      <c r="E33" s="114"/>
      <c r="F33" s="104"/>
      <c r="G33" s="106">
        <f>G34</f>
        <v>1068</v>
      </c>
      <c r="H33" s="106">
        <f t="shared" ref="H33:I34" si="6">H34</f>
        <v>1068</v>
      </c>
      <c r="I33" s="106">
        <f t="shared" si="6"/>
        <v>1068</v>
      </c>
    </row>
    <row r="34" spans="1:10" ht="49.5" customHeight="1" x14ac:dyDescent="0.25">
      <c r="A34" s="114" t="s">
        <v>298</v>
      </c>
      <c r="B34" s="110" t="s">
        <v>207</v>
      </c>
      <c r="C34" s="110" t="s">
        <v>41</v>
      </c>
      <c r="D34" s="110" t="s">
        <v>46</v>
      </c>
      <c r="E34" s="114" t="s">
        <v>300</v>
      </c>
      <c r="F34" s="114"/>
      <c r="G34" s="115">
        <f>G35</f>
        <v>1068</v>
      </c>
      <c r="H34" s="115">
        <f t="shared" si="6"/>
        <v>1068</v>
      </c>
      <c r="I34" s="115">
        <f t="shared" si="6"/>
        <v>1068</v>
      </c>
    </row>
    <row r="35" spans="1:10" ht="15.75" x14ac:dyDescent="0.25">
      <c r="A35" s="114" t="s">
        <v>220</v>
      </c>
      <c r="B35" s="110" t="s">
        <v>301</v>
      </c>
      <c r="C35" s="110" t="s">
        <v>41</v>
      </c>
      <c r="D35" s="110" t="s">
        <v>46</v>
      </c>
      <c r="E35" s="114" t="s">
        <v>300</v>
      </c>
      <c r="F35" s="114">
        <v>800</v>
      </c>
      <c r="G35" s="113">
        <f>G36</f>
        <v>1068</v>
      </c>
      <c r="H35" s="113">
        <f>H36</f>
        <v>1068</v>
      </c>
      <c r="I35" s="113">
        <f>I36</f>
        <v>1068</v>
      </c>
    </row>
    <row r="36" spans="1:10" ht="15.75" x14ac:dyDescent="0.25">
      <c r="A36" s="114" t="s">
        <v>299</v>
      </c>
      <c r="B36" s="110" t="s">
        <v>302</v>
      </c>
      <c r="C36" s="110" t="s">
        <v>41</v>
      </c>
      <c r="D36" s="110" t="s">
        <v>46</v>
      </c>
      <c r="E36" s="114" t="s">
        <v>300</v>
      </c>
      <c r="F36" s="114">
        <v>880</v>
      </c>
      <c r="G36" s="115">
        <v>1068</v>
      </c>
      <c r="H36" s="115">
        <v>1068</v>
      </c>
      <c r="I36" s="115">
        <v>1068</v>
      </c>
    </row>
    <row r="37" spans="1:10" s="39" customFormat="1" ht="15.75" x14ac:dyDescent="0.25">
      <c r="A37" s="104" t="s">
        <v>176</v>
      </c>
      <c r="B37" s="105" t="s">
        <v>207</v>
      </c>
      <c r="C37" s="105" t="s">
        <v>41</v>
      </c>
      <c r="D37" s="104">
        <v>11</v>
      </c>
      <c r="E37" s="104"/>
      <c r="F37" s="104"/>
      <c r="G37" s="104">
        <f>G38</f>
        <v>94</v>
      </c>
      <c r="H37" s="104">
        <f t="shared" ref="H37:I39" si="7">H38</f>
        <v>0</v>
      </c>
      <c r="I37" s="104">
        <f t="shared" si="7"/>
        <v>0</v>
      </c>
    </row>
    <row r="38" spans="1:10" ht="31.5" x14ac:dyDescent="0.25">
      <c r="A38" s="114" t="s">
        <v>228</v>
      </c>
      <c r="B38" s="110" t="s">
        <v>207</v>
      </c>
      <c r="C38" s="110" t="s">
        <v>41</v>
      </c>
      <c r="D38" s="114">
        <v>11</v>
      </c>
      <c r="E38" s="114" t="s">
        <v>229</v>
      </c>
      <c r="F38" s="114"/>
      <c r="G38" s="114">
        <f>G39</f>
        <v>94</v>
      </c>
      <c r="H38" s="114">
        <f t="shared" si="7"/>
        <v>0</v>
      </c>
      <c r="I38" s="114">
        <f t="shared" si="7"/>
        <v>0</v>
      </c>
    </row>
    <row r="39" spans="1:10" ht="15.75" x14ac:dyDescent="0.25">
      <c r="A39" s="114" t="s">
        <v>220</v>
      </c>
      <c r="B39" s="110" t="s">
        <v>207</v>
      </c>
      <c r="C39" s="110" t="s">
        <v>41</v>
      </c>
      <c r="D39" s="114">
        <v>11</v>
      </c>
      <c r="E39" s="114" t="s">
        <v>229</v>
      </c>
      <c r="F39" s="114">
        <v>800</v>
      </c>
      <c r="G39" s="114">
        <f>G40</f>
        <v>94</v>
      </c>
      <c r="H39" s="114">
        <f t="shared" si="7"/>
        <v>0</v>
      </c>
      <c r="I39" s="114">
        <f t="shared" si="7"/>
        <v>0</v>
      </c>
    </row>
    <row r="40" spans="1:10" ht="15.75" x14ac:dyDescent="0.25">
      <c r="A40" s="114" t="s">
        <v>230</v>
      </c>
      <c r="B40" s="110" t="s">
        <v>207</v>
      </c>
      <c r="C40" s="110" t="s">
        <v>41</v>
      </c>
      <c r="D40" s="114">
        <v>11</v>
      </c>
      <c r="E40" s="114" t="s">
        <v>229</v>
      </c>
      <c r="F40" s="114">
        <v>870</v>
      </c>
      <c r="G40" s="114">
        <v>94</v>
      </c>
      <c r="H40" s="113"/>
      <c r="I40" s="113"/>
    </row>
    <row r="41" spans="1:10" ht="31.5" x14ac:dyDescent="0.25">
      <c r="A41" s="104" t="s">
        <v>48</v>
      </c>
      <c r="B41" s="105" t="s">
        <v>207</v>
      </c>
      <c r="C41" s="105" t="s">
        <v>41</v>
      </c>
      <c r="D41" s="105">
        <v>13</v>
      </c>
      <c r="E41" s="105"/>
      <c r="F41" s="104"/>
      <c r="G41" s="106">
        <f>G42+G51+G64</f>
        <v>2970</v>
      </c>
      <c r="H41" s="106">
        <f t="shared" ref="H41:I41" si="8">H42+H51+H64</f>
        <v>3891.8999999999996</v>
      </c>
      <c r="I41" s="106">
        <f t="shared" si="8"/>
        <v>3817.5</v>
      </c>
    </row>
    <row r="42" spans="1:10" ht="78.75" x14ac:dyDescent="0.25">
      <c r="A42" s="104" t="s">
        <v>340</v>
      </c>
      <c r="B42" s="105" t="s">
        <v>207</v>
      </c>
      <c r="C42" s="105" t="s">
        <v>41</v>
      </c>
      <c r="D42" s="105">
        <v>13</v>
      </c>
      <c r="E42" s="104" t="s">
        <v>211</v>
      </c>
      <c r="F42" s="104"/>
      <c r="G42" s="106">
        <f>G43+G47</f>
        <v>350</v>
      </c>
      <c r="H42" s="108">
        <f>H43+H46+H49</f>
        <v>563.5</v>
      </c>
      <c r="I42" s="108">
        <f>I43+I46+I49</f>
        <v>562.29999999999995</v>
      </c>
      <c r="J42" s="76"/>
    </row>
    <row r="43" spans="1:10" ht="126" x14ac:dyDescent="0.25">
      <c r="A43" s="130" t="s">
        <v>345</v>
      </c>
      <c r="B43" s="117" t="s">
        <v>207</v>
      </c>
      <c r="C43" s="117" t="s">
        <v>41</v>
      </c>
      <c r="D43" s="117">
        <v>13</v>
      </c>
      <c r="E43" s="111" t="s">
        <v>231</v>
      </c>
      <c r="F43" s="111"/>
      <c r="G43" s="112">
        <f t="shared" ref="G43:I44" si="9">G44</f>
        <v>350</v>
      </c>
      <c r="H43" s="120">
        <f t="shared" si="9"/>
        <v>268.3</v>
      </c>
      <c r="I43" s="120">
        <f t="shared" si="9"/>
        <v>267.39999999999998</v>
      </c>
    </row>
    <row r="44" spans="1:10" ht="47.25" x14ac:dyDescent="0.25">
      <c r="A44" s="114" t="s">
        <v>218</v>
      </c>
      <c r="B44" s="110" t="s">
        <v>207</v>
      </c>
      <c r="C44" s="110" t="s">
        <v>41</v>
      </c>
      <c r="D44" s="110">
        <v>13</v>
      </c>
      <c r="E44" s="114" t="s">
        <v>231</v>
      </c>
      <c r="F44" s="114">
        <v>200</v>
      </c>
      <c r="G44" s="115">
        <f t="shared" si="9"/>
        <v>350</v>
      </c>
      <c r="H44" s="113">
        <f t="shared" si="9"/>
        <v>268.3</v>
      </c>
      <c r="I44" s="113">
        <f t="shared" si="9"/>
        <v>267.39999999999998</v>
      </c>
    </row>
    <row r="45" spans="1:10" ht="47.25" x14ac:dyDescent="0.25">
      <c r="A45" s="114" t="s">
        <v>219</v>
      </c>
      <c r="B45" s="110" t="s">
        <v>207</v>
      </c>
      <c r="C45" s="110" t="s">
        <v>41</v>
      </c>
      <c r="D45" s="110">
        <v>13</v>
      </c>
      <c r="E45" s="114" t="s">
        <v>231</v>
      </c>
      <c r="F45" s="114">
        <v>240</v>
      </c>
      <c r="G45" s="115">
        <v>350</v>
      </c>
      <c r="H45" s="113">
        <v>268.3</v>
      </c>
      <c r="I45" s="113">
        <v>267.39999999999998</v>
      </c>
    </row>
    <row r="46" spans="1:10" ht="110.25" x14ac:dyDescent="0.25">
      <c r="A46" s="131" t="s">
        <v>339</v>
      </c>
      <c r="B46" s="117" t="s">
        <v>207</v>
      </c>
      <c r="C46" s="117" t="s">
        <v>41</v>
      </c>
      <c r="D46" s="117">
        <v>13</v>
      </c>
      <c r="E46" s="118" t="s">
        <v>347</v>
      </c>
      <c r="F46" s="111"/>
      <c r="G46" s="112">
        <f t="shared" ref="G46:I47" si="10">G47</f>
        <v>0</v>
      </c>
      <c r="H46" s="120">
        <f t="shared" si="10"/>
        <v>285.2</v>
      </c>
      <c r="I46" s="120">
        <f t="shared" si="10"/>
        <v>284.89999999999998</v>
      </c>
    </row>
    <row r="47" spans="1:10" ht="47.25" x14ac:dyDescent="0.25">
      <c r="A47" s="114" t="s">
        <v>218</v>
      </c>
      <c r="B47" s="110" t="s">
        <v>207</v>
      </c>
      <c r="C47" s="110" t="s">
        <v>41</v>
      </c>
      <c r="D47" s="110">
        <v>13</v>
      </c>
      <c r="E47" s="119" t="s">
        <v>346</v>
      </c>
      <c r="F47" s="114">
        <v>240</v>
      </c>
      <c r="G47" s="115">
        <f t="shared" si="10"/>
        <v>0</v>
      </c>
      <c r="H47" s="113">
        <f t="shared" si="10"/>
        <v>285.2</v>
      </c>
      <c r="I47" s="113">
        <f t="shared" si="10"/>
        <v>284.89999999999998</v>
      </c>
    </row>
    <row r="48" spans="1:10" ht="47.25" x14ac:dyDescent="0.25">
      <c r="A48" s="114" t="s">
        <v>219</v>
      </c>
      <c r="B48" s="110" t="s">
        <v>207</v>
      </c>
      <c r="C48" s="110" t="s">
        <v>41</v>
      </c>
      <c r="D48" s="110">
        <v>13</v>
      </c>
      <c r="E48" s="119" t="s">
        <v>346</v>
      </c>
      <c r="F48" s="114">
        <v>244</v>
      </c>
      <c r="G48" s="115"/>
      <c r="H48" s="113">
        <v>285.2</v>
      </c>
      <c r="I48" s="113">
        <v>284.89999999999998</v>
      </c>
    </row>
    <row r="49" spans="1:9" ht="31.5" x14ac:dyDescent="0.25">
      <c r="A49" s="131" t="s">
        <v>220</v>
      </c>
      <c r="B49" s="117" t="s">
        <v>207</v>
      </c>
      <c r="C49" s="117" t="s">
        <v>41</v>
      </c>
      <c r="D49" s="117">
        <v>13</v>
      </c>
      <c r="E49" s="118" t="s">
        <v>347</v>
      </c>
      <c r="F49" s="111">
        <v>800</v>
      </c>
      <c r="G49" s="112"/>
      <c r="H49" s="120">
        <f>H50</f>
        <v>10</v>
      </c>
      <c r="I49" s="120">
        <f>I50</f>
        <v>10</v>
      </c>
    </row>
    <row r="50" spans="1:9" ht="31.5" x14ac:dyDescent="0.25">
      <c r="A50" s="132" t="s">
        <v>221</v>
      </c>
      <c r="B50" s="110" t="s">
        <v>207</v>
      </c>
      <c r="C50" s="110" t="s">
        <v>41</v>
      </c>
      <c r="D50" s="110">
        <v>13</v>
      </c>
      <c r="E50" s="119" t="s">
        <v>346</v>
      </c>
      <c r="F50" s="114">
        <v>850</v>
      </c>
      <c r="G50" s="115"/>
      <c r="H50" s="113">
        <v>10</v>
      </c>
      <c r="I50" s="113">
        <v>10</v>
      </c>
    </row>
    <row r="51" spans="1:9" ht="94.5" x14ac:dyDescent="0.25">
      <c r="A51" s="104" t="s">
        <v>343</v>
      </c>
      <c r="B51" s="105" t="s">
        <v>207</v>
      </c>
      <c r="C51" s="105" t="s">
        <v>41</v>
      </c>
      <c r="D51" s="105">
        <v>13</v>
      </c>
      <c r="E51" s="104" t="s">
        <v>232</v>
      </c>
      <c r="F51" s="104"/>
      <c r="G51" s="106">
        <f>G52+G55+G61</f>
        <v>2620</v>
      </c>
      <c r="H51" s="106">
        <f t="shared" ref="H51:I51" si="11">H52+H55+H61</f>
        <v>3218.3999999999996</v>
      </c>
      <c r="I51" s="106">
        <f t="shared" si="11"/>
        <v>3145.2</v>
      </c>
    </row>
    <row r="52" spans="1:9" ht="126" x14ac:dyDescent="0.25">
      <c r="A52" s="131" t="s">
        <v>344</v>
      </c>
      <c r="B52" s="117" t="s">
        <v>207</v>
      </c>
      <c r="C52" s="117" t="s">
        <v>41</v>
      </c>
      <c r="D52" s="117">
        <v>13</v>
      </c>
      <c r="E52" s="118" t="s">
        <v>378</v>
      </c>
      <c r="F52" s="111"/>
      <c r="G52" s="112">
        <f>G53</f>
        <v>460</v>
      </c>
      <c r="H52" s="112">
        <f t="shared" ref="H52:I53" si="12">H53</f>
        <v>518.29999999999995</v>
      </c>
      <c r="I52" s="112">
        <f t="shared" si="12"/>
        <v>486.3</v>
      </c>
    </row>
    <row r="53" spans="1:9" ht="47.25" x14ac:dyDescent="0.25">
      <c r="A53" s="132" t="s">
        <v>348</v>
      </c>
      <c r="B53" s="110" t="s">
        <v>207</v>
      </c>
      <c r="C53" s="110" t="s">
        <v>41</v>
      </c>
      <c r="D53" s="110">
        <v>13</v>
      </c>
      <c r="E53" s="119" t="s">
        <v>350</v>
      </c>
      <c r="F53" s="114"/>
      <c r="G53" s="115">
        <f>G54</f>
        <v>460</v>
      </c>
      <c r="H53" s="115">
        <f t="shared" si="12"/>
        <v>518.29999999999995</v>
      </c>
      <c r="I53" s="115">
        <f t="shared" si="12"/>
        <v>486.3</v>
      </c>
    </row>
    <row r="54" spans="1:9" ht="47.25" x14ac:dyDescent="0.25">
      <c r="A54" s="132" t="s">
        <v>349</v>
      </c>
      <c r="B54" s="110" t="s">
        <v>207</v>
      </c>
      <c r="C54" s="110" t="s">
        <v>41</v>
      </c>
      <c r="D54" s="110">
        <v>13</v>
      </c>
      <c r="E54" s="119" t="s">
        <v>350</v>
      </c>
      <c r="F54" s="114"/>
      <c r="G54" s="115">
        <v>460</v>
      </c>
      <c r="H54" s="115">
        <v>518.29999999999995</v>
      </c>
      <c r="I54" s="115">
        <v>486.3</v>
      </c>
    </row>
    <row r="55" spans="1:9" ht="126" x14ac:dyDescent="0.25">
      <c r="A55" s="131" t="s">
        <v>351</v>
      </c>
      <c r="B55" s="117" t="s">
        <v>207</v>
      </c>
      <c r="C55" s="117" t="s">
        <v>41</v>
      </c>
      <c r="D55" s="117">
        <v>13</v>
      </c>
      <c r="E55" s="111" t="s">
        <v>233</v>
      </c>
      <c r="F55" s="111"/>
      <c r="G55" s="112">
        <f>G56+G58</f>
        <v>2160</v>
      </c>
      <c r="H55" s="112">
        <f>H56+H58</f>
        <v>2645.1</v>
      </c>
      <c r="I55" s="112">
        <f>I56+I58</f>
        <v>2603.8999999999996</v>
      </c>
    </row>
    <row r="56" spans="1:9" ht="47.25" x14ac:dyDescent="0.25">
      <c r="A56" s="114" t="s">
        <v>218</v>
      </c>
      <c r="B56" s="110" t="s">
        <v>207</v>
      </c>
      <c r="C56" s="117" t="s">
        <v>41</v>
      </c>
      <c r="D56" s="110">
        <v>13</v>
      </c>
      <c r="E56" s="114" t="s">
        <v>233</v>
      </c>
      <c r="F56" s="114">
        <v>200</v>
      </c>
      <c r="G56" s="112">
        <f>G57</f>
        <v>2160</v>
      </c>
      <c r="H56" s="120">
        <f>H57</f>
        <v>2624.9</v>
      </c>
      <c r="I56" s="120">
        <f>I57</f>
        <v>2583.6999999999998</v>
      </c>
    </row>
    <row r="57" spans="1:9" ht="47.25" x14ac:dyDescent="0.25">
      <c r="A57" s="114" t="s">
        <v>219</v>
      </c>
      <c r="B57" s="110" t="s">
        <v>207</v>
      </c>
      <c r="C57" s="117" t="s">
        <v>41</v>
      </c>
      <c r="D57" s="110">
        <v>13</v>
      </c>
      <c r="E57" s="114" t="s">
        <v>233</v>
      </c>
      <c r="F57" s="114">
        <v>240</v>
      </c>
      <c r="G57" s="115">
        <v>2160</v>
      </c>
      <c r="H57" s="134">
        <v>2624.9</v>
      </c>
      <c r="I57" s="113">
        <v>2583.6999999999998</v>
      </c>
    </row>
    <row r="58" spans="1:9" ht="15.75" x14ac:dyDescent="0.25">
      <c r="A58" s="111" t="s">
        <v>220</v>
      </c>
      <c r="B58" s="117" t="s">
        <v>207</v>
      </c>
      <c r="C58" s="117" t="s">
        <v>41</v>
      </c>
      <c r="D58" s="117">
        <v>13</v>
      </c>
      <c r="E58" s="111" t="s">
        <v>233</v>
      </c>
      <c r="F58" s="111">
        <v>800</v>
      </c>
      <c r="G58" s="112"/>
      <c r="H58" s="120">
        <f>H59+H60</f>
        <v>20.200000000000003</v>
      </c>
      <c r="I58" s="120">
        <f>I59+I60</f>
        <v>20.200000000000003</v>
      </c>
    </row>
    <row r="59" spans="1:9" ht="15.75" x14ac:dyDescent="0.25">
      <c r="A59" s="132" t="s">
        <v>352</v>
      </c>
      <c r="B59" s="110" t="s">
        <v>207</v>
      </c>
      <c r="C59" s="110" t="s">
        <v>41</v>
      </c>
      <c r="D59" s="110">
        <v>13</v>
      </c>
      <c r="E59" s="114" t="s">
        <v>233</v>
      </c>
      <c r="F59" s="114">
        <v>830</v>
      </c>
      <c r="G59" s="115"/>
      <c r="H59" s="113">
        <v>4.0999999999999996</v>
      </c>
      <c r="I59" s="113">
        <v>4.0999999999999996</v>
      </c>
    </row>
    <row r="60" spans="1:9" ht="31.5" x14ac:dyDescent="0.25">
      <c r="A60" s="132" t="s">
        <v>221</v>
      </c>
      <c r="B60" s="110" t="s">
        <v>207</v>
      </c>
      <c r="C60" s="117" t="s">
        <v>41</v>
      </c>
      <c r="D60" s="110">
        <v>13</v>
      </c>
      <c r="E60" s="114" t="s">
        <v>233</v>
      </c>
      <c r="F60" s="114">
        <v>850</v>
      </c>
      <c r="G60" s="115"/>
      <c r="H60" s="113">
        <v>16.100000000000001</v>
      </c>
      <c r="I60" s="113">
        <v>16.100000000000001</v>
      </c>
    </row>
    <row r="61" spans="1:9" ht="47.25" x14ac:dyDescent="0.25">
      <c r="A61" s="111" t="s">
        <v>235</v>
      </c>
      <c r="B61" s="117" t="s">
        <v>207</v>
      </c>
      <c r="C61" s="117" t="s">
        <v>41</v>
      </c>
      <c r="D61" s="117">
        <v>13</v>
      </c>
      <c r="E61" s="111" t="s">
        <v>234</v>
      </c>
      <c r="F61" s="111"/>
      <c r="G61" s="112">
        <f t="shared" ref="G61:I62" si="13">G62</f>
        <v>0</v>
      </c>
      <c r="H61" s="120">
        <f t="shared" si="13"/>
        <v>55</v>
      </c>
      <c r="I61" s="120">
        <f t="shared" si="13"/>
        <v>55</v>
      </c>
    </row>
    <row r="62" spans="1:9" ht="47.25" x14ac:dyDescent="0.25">
      <c r="A62" s="114" t="s">
        <v>218</v>
      </c>
      <c r="B62" s="110" t="s">
        <v>207</v>
      </c>
      <c r="C62" s="117" t="s">
        <v>41</v>
      </c>
      <c r="D62" s="110">
        <v>13</v>
      </c>
      <c r="E62" s="111" t="s">
        <v>234</v>
      </c>
      <c r="F62" s="114">
        <v>200</v>
      </c>
      <c r="G62" s="115">
        <f t="shared" si="13"/>
        <v>0</v>
      </c>
      <c r="H62" s="113">
        <f t="shared" si="13"/>
        <v>55</v>
      </c>
      <c r="I62" s="113">
        <f t="shared" si="13"/>
        <v>55</v>
      </c>
    </row>
    <row r="63" spans="1:9" ht="47.25" x14ac:dyDescent="0.25">
      <c r="A63" s="114" t="s">
        <v>219</v>
      </c>
      <c r="B63" s="110" t="s">
        <v>207</v>
      </c>
      <c r="C63" s="117" t="s">
        <v>41</v>
      </c>
      <c r="D63" s="110">
        <v>13</v>
      </c>
      <c r="E63" s="111" t="s">
        <v>234</v>
      </c>
      <c r="F63" s="114">
        <v>240</v>
      </c>
      <c r="G63" s="116"/>
      <c r="H63" s="113">
        <v>55</v>
      </c>
      <c r="I63" s="113">
        <v>55</v>
      </c>
    </row>
    <row r="64" spans="1:9" s="77" customFormat="1" ht="78.75" x14ac:dyDescent="0.25">
      <c r="A64" s="104" t="s">
        <v>353</v>
      </c>
      <c r="B64" s="105" t="s">
        <v>207</v>
      </c>
      <c r="C64" s="105" t="s">
        <v>41</v>
      </c>
      <c r="D64" s="105"/>
      <c r="E64" s="104"/>
      <c r="F64" s="104"/>
      <c r="G64" s="106">
        <f t="shared" ref="G64:I66" si="14">G65</f>
        <v>0</v>
      </c>
      <c r="H64" s="108">
        <f t="shared" si="14"/>
        <v>110</v>
      </c>
      <c r="I64" s="108">
        <f t="shared" si="14"/>
        <v>110</v>
      </c>
    </row>
    <row r="65" spans="1:9" ht="110.25" x14ac:dyDescent="0.25">
      <c r="A65" s="131" t="s">
        <v>354</v>
      </c>
      <c r="B65" s="117" t="s">
        <v>207</v>
      </c>
      <c r="C65" s="117" t="s">
        <v>41</v>
      </c>
      <c r="D65" s="117">
        <v>13</v>
      </c>
      <c r="E65" s="111" t="s">
        <v>236</v>
      </c>
      <c r="F65" s="111"/>
      <c r="G65" s="112">
        <f t="shared" si="14"/>
        <v>0</v>
      </c>
      <c r="H65" s="120">
        <f t="shared" si="14"/>
        <v>110</v>
      </c>
      <c r="I65" s="120">
        <f t="shared" si="14"/>
        <v>110</v>
      </c>
    </row>
    <row r="66" spans="1:9" ht="47.25" x14ac:dyDescent="0.25">
      <c r="A66" s="114" t="s">
        <v>218</v>
      </c>
      <c r="B66" s="110" t="s">
        <v>207</v>
      </c>
      <c r="C66" s="117" t="s">
        <v>41</v>
      </c>
      <c r="D66" s="110">
        <v>13</v>
      </c>
      <c r="E66" s="114" t="s">
        <v>237</v>
      </c>
      <c r="F66" s="114">
        <v>200</v>
      </c>
      <c r="G66" s="115">
        <f t="shared" si="14"/>
        <v>0</v>
      </c>
      <c r="H66" s="113">
        <f t="shared" si="14"/>
        <v>110</v>
      </c>
      <c r="I66" s="113">
        <f t="shared" si="14"/>
        <v>110</v>
      </c>
    </row>
    <row r="67" spans="1:9" ht="47.25" x14ac:dyDescent="0.25">
      <c r="A67" s="114" t="s">
        <v>219</v>
      </c>
      <c r="B67" s="110" t="s">
        <v>207</v>
      </c>
      <c r="C67" s="117" t="s">
        <v>41</v>
      </c>
      <c r="D67" s="110">
        <v>13</v>
      </c>
      <c r="E67" s="114" t="s">
        <v>238</v>
      </c>
      <c r="F67" s="114">
        <v>240</v>
      </c>
      <c r="G67" s="116"/>
      <c r="H67" s="113">
        <v>110</v>
      </c>
      <c r="I67" s="113">
        <v>110</v>
      </c>
    </row>
    <row r="68" spans="1:9" ht="15.75" x14ac:dyDescent="0.25">
      <c r="A68" s="121" t="s">
        <v>239</v>
      </c>
      <c r="B68" s="105" t="s">
        <v>207</v>
      </c>
      <c r="C68" s="105" t="s">
        <v>42</v>
      </c>
      <c r="D68" s="105" t="s">
        <v>209</v>
      </c>
      <c r="E68" s="104"/>
      <c r="F68" s="104"/>
      <c r="G68" s="106">
        <f t="shared" ref="G68:I74" si="15">G69</f>
        <v>1836</v>
      </c>
      <c r="H68" s="108">
        <f t="shared" si="15"/>
        <v>1965.8000000000002</v>
      </c>
      <c r="I68" s="108">
        <f t="shared" si="15"/>
        <v>1961.8000000000002</v>
      </c>
    </row>
    <row r="69" spans="1:9" ht="31.5" x14ac:dyDescent="0.25">
      <c r="A69" s="121" t="s">
        <v>240</v>
      </c>
      <c r="B69" s="105" t="s">
        <v>207</v>
      </c>
      <c r="C69" s="105" t="s">
        <v>42</v>
      </c>
      <c r="D69" s="105" t="s">
        <v>43</v>
      </c>
      <c r="E69" s="104"/>
      <c r="F69" s="104"/>
      <c r="G69" s="106">
        <f t="shared" si="15"/>
        <v>1836</v>
      </c>
      <c r="H69" s="108">
        <f t="shared" si="15"/>
        <v>1965.8000000000002</v>
      </c>
      <c r="I69" s="108">
        <f t="shared" si="15"/>
        <v>1961.8000000000002</v>
      </c>
    </row>
    <row r="70" spans="1:9" ht="94.5" x14ac:dyDescent="0.25">
      <c r="A70" s="104" t="s">
        <v>379</v>
      </c>
      <c r="B70" s="105" t="s">
        <v>207</v>
      </c>
      <c r="C70" s="105" t="s">
        <v>42</v>
      </c>
      <c r="D70" s="105" t="s">
        <v>43</v>
      </c>
      <c r="E70" s="104" t="s">
        <v>241</v>
      </c>
      <c r="F70" s="104"/>
      <c r="G70" s="106">
        <f>G74+G77+G71</f>
        <v>1836</v>
      </c>
      <c r="H70" s="106">
        <f t="shared" ref="H70:I70" si="16">H74+H77+H71</f>
        <v>1965.8000000000002</v>
      </c>
      <c r="I70" s="106">
        <f t="shared" si="16"/>
        <v>1961.8000000000002</v>
      </c>
    </row>
    <row r="71" spans="1:9" ht="126" x14ac:dyDescent="0.25">
      <c r="A71" s="131" t="s">
        <v>355</v>
      </c>
      <c r="B71" s="110" t="s">
        <v>207</v>
      </c>
      <c r="C71" s="117" t="s">
        <v>42</v>
      </c>
      <c r="D71" s="117" t="s">
        <v>43</v>
      </c>
      <c r="E71" s="117" t="s">
        <v>356</v>
      </c>
      <c r="F71" s="111"/>
      <c r="G71" s="115">
        <f>G72</f>
        <v>0</v>
      </c>
      <c r="H71" s="115">
        <f t="shared" ref="H71:I72" si="17">H72</f>
        <v>67.400000000000006</v>
      </c>
      <c r="I71" s="115">
        <f t="shared" si="17"/>
        <v>67.400000000000006</v>
      </c>
    </row>
    <row r="72" spans="1:9" ht="126" x14ac:dyDescent="0.25">
      <c r="A72" s="132" t="s">
        <v>217</v>
      </c>
      <c r="B72" s="110" t="s">
        <v>207</v>
      </c>
      <c r="C72" s="110" t="s">
        <v>42</v>
      </c>
      <c r="D72" s="110" t="s">
        <v>43</v>
      </c>
      <c r="E72" s="110" t="s">
        <v>356</v>
      </c>
      <c r="F72" s="114">
        <v>100</v>
      </c>
      <c r="G72" s="115">
        <f>G73</f>
        <v>0</v>
      </c>
      <c r="H72" s="115">
        <f t="shared" si="17"/>
        <v>67.400000000000006</v>
      </c>
      <c r="I72" s="115">
        <f t="shared" si="17"/>
        <v>67.400000000000006</v>
      </c>
    </row>
    <row r="73" spans="1:9" ht="47.25" x14ac:dyDescent="0.25">
      <c r="A73" s="132" t="s">
        <v>214</v>
      </c>
      <c r="B73" s="110" t="s">
        <v>207</v>
      </c>
      <c r="C73" s="110" t="s">
        <v>42</v>
      </c>
      <c r="D73" s="110" t="s">
        <v>43</v>
      </c>
      <c r="E73" s="110" t="s">
        <v>356</v>
      </c>
      <c r="F73" s="114">
        <v>120</v>
      </c>
      <c r="G73" s="115"/>
      <c r="H73" s="115">
        <v>67.400000000000006</v>
      </c>
      <c r="I73" s="115">
        <v>67.400000000000006</v>
      </c>
    </row>
    <row r="74" spans="1:9" ht="157.5" x14ac:dyDescent="0.25">
      <c r="A74" s="135" t="s">
        <v>357</v>
      </c>
      <c r="B74" s="117" t="s">
        <v>207</v>
      </c>
      <c r="C74" s="117" t="s">
        <v>42</v>
      </c>
      <c r="D74" s="117" t="s">
        <v>43</v>
      </c>
      <c r="E74" s="111" t="s">
        <v>242</v>
      </c>
      <c r="F74" s="111"/>
      <c r="G74" s="112">
        <f>G75</f>
        <v>1146</v>
      </c>
      <c r="H74" s="112">
        <f t="shared" si="15"/>
        <v>1207</v>
      </c>
      <c r="I74" s="112">
        <f t="shared" si="15"/>
        <v>1207</v>
      </c>
    </row>
    <row r="75" spans="1:9" ht="126" x14ac:dyDescent="0.25">
      <c r="A75" s="114" t="s">
        <v>217</v>
      </c>
      <c r="B75" s="110" t="s">
        <v>207</v>
      </c>
      <c r="C75" s="110" t="s">
        <v>42</v>
      </c>
      <c r="D75" s="110" t="s">
        <v>43</v>
      </c>
      <c r="E75" s="114" t="s">
        <v>242</v>
      </c>
      <c r="F75" s="114">
        <v>100</v>
      </c>
      <c r="G75" s="115">
        <f>G76</f>
        <v>1146</v>
      </c>
      <c r="H75" s="113">
        <f>H76</f>
        <v>1207</v>
      </c>
      <c r="I75" s="113">
        <f>I76</f>
        <v>1207</v>
      </c>
    </row>
    <row r="76" spans="1:9" ht="47.25" x14ac:dyDescent="0.25">
      <c r="A76" s="114" t="s">
        <v>214</v>
      </c>
      <c r="B76" s="110" t="s">
        <v>207</v>
      </c>
      <c r="C76" s="110" t="s">
        <v>42</v>
      </c>
      <c r="D76" s="110" t="s">
        <v>43</v>
      </c>
      <c r="E76" s="114" t="s">
        <v>242</v>
      </c>
      <c r="F76" s="114">
        <v>120</v>
      </c>
      <c r="G76" s="115">
        <v>1146</v>
      </c>
      <c r="H76" s="113">
        <v>1207</v>
      </c>
      <c r="I76" s="113">
        <v>1207</v>
      </c>
    </row>
    <row r="77" spans="1:9" ht="144" customHeight="1" x14ac:dyDescent="0.25">
      <c r="A77" s="131" t="s">
        <v>358</v>
      </c>
      <c r="B77" s="117" t="s">
        <v>207</v>
      </c>
      <c r="C77" s="117" t="s">
        <v>42</v>
      </c>
      <c r="D77" s="117" t="s">
        <v>43</v>
      </c>
      <c r="E77" s="111" t="s">
        <v>243</v>
      </c>
      <c r="F77" s="111"/>
      <c r="G77" s="111">
        <f>G78+G80</f>
        <v>690</v>
      </c>
      <c r="H77" s="111">
        <f>H78+H80</f>
        <v>691.4</v>
      </c>
      <c r="I77" s="111">
        <f>I78+I80</f>
        <v>687.4</v>
      </c>
    </row>
    <row r="78" spans="1:9" ht="126" x14ac:dyDescent="0.25">
      <c r="A78" s="114" t="s">
        <v>217</v>
      </c>
      <c r="B78" s="110" t="s">
        <v>207</v>
      </c>
      <c r="C78" s="110" t="s">
        <v>42</v>
      </c>
      <c r="D78" s="110" t="s">
        <v>43</v>
      </c>
      <c r="E78" s="114" t="s">
        <v>243</v>
      </c>
      <c r="F78" s="114">
        <v>100</v>
      </c>
      <c r="G78" s="114">
        <f>G79</f>
        <v>654</v>
      </c>
      <c r="H78" s="114">
        <f>H79</f>
        <v>654</v>
      </c>
      <c r="I78" s="114">
        <f>I79</f>
        <v>654</v>
      </c>
    </row>
    <row r="79" spans="1:9" ht="47.25" x14ac:dyDescent="0.25">
      <c r="A79" s="114" t="s">
        <v>214</v>
      </c>
      <c r="B79" s="110" t="s">
        <v>207</v>
      </c>
      <c r="C79" s="110" t="s">
        <v>42</v>
      </c>
      <c r="D79" s="110" t="s">
        <v>43</v>
      </c>
      <c r="E79" s="114" t="s">
        <v>243</v>
      </c>
      <c r="F79" s="114">
        <v>120</v>
      </c>
      <c r="G79" s="114">
        <v>654</v>
      </c>
      <c r="H79" s="114">
        <v>654</v>
      </c>
      <c r="I79" s="113">
        <v>654</v>
      </c>
    </row>
    <row r="80" spans="1:9" ht="47.25" x14ac:dyDescent="0.25">
      <c r="A80" s="114" t="s">
        <v>218</v>
      </c>
      <c r="B80" s="110" t="s">
        <v>207</v>
      </c>
      <c r="C80" s="110" t="s">
        <v>42</v>
      </c>
      <c r="D80" s="110" t="s">
        <v>43</v>
      </c>
      <c r="E80" s="114" t="s">
        <v>243</v>
      </c>
      <c r="F80" s="114">
        <v>200</v>
      </c>
      <c r="G80" s="114">
        <f>G81</f>
        <v>36</v>
      </c>
      <c r="H80" s="114">
        <f>H81</f>
        <v>37.4</v>
      </c>
      <c r="I80" s="114">
        <f>I81</f>
        <v>33.4</v>
      </c>
    </row>
    <row r="81" spans="1:9" ht="47.25" x14ac:dyDescent="0.25">
      <c r="A81" s="114" t="s">
        <v>219</v>
      </c>
      <c r="B81" s="110" t="s">
        <v>207</v>
      </c>
      <c r="C81" s="110" t="s">
        <v>42</v>
      </c>
      <c r="D81" s="110" t="s">
        <v>43</v>
      </c>
      <c r="E81" s="114" t="s">
        <v>243</v>
      </c>
      <c r="F81" s="114">
        <v>240</v>
      </c>
      <c r="G81" s="114">
        <v>36</v>
      </c>
      <c r="H81" s="114">
        <v>37.4</v>
      </c>
      <c r="I81" s="113">
        <v>33.4</v>
      </c>
    </row>
    <row r="82" spans="1:9" ht="47.25" x14ac:dyDescent="0.25">
      <c r="A82" s="104" t="s">
        <v>244</v>
      </c>
      <c r="B82" s="105" t="s">
        <v>207</v>
      </c>
      <c r="C82" s="105" t="s">
        <v>43</v>
      </c>
      <c r="D82" s="105" t="s">
        <v>209</v>
      </c>
      <c r="E82" s="104"/>
      <c r="F82" s="104"/>
      <c r="G82" s="106">
        <f>G83+G90+G98</f>
        <v>2827</v>
      </c>
      <c r="H82" s="108">
        <f>H83+H90+H98</f>
        <v>2431.5</v>
      </c>
      <c r="I82" s="108">
        <f>I83+I90+I98</f>
        <v>2431</v>
      </c>
    </row>
    <row r="83" spans="1:9" ht="63" x14ac:dyDescent="0.25">
      <c r="A83" s="104" t="s">
        <v>51</v>
      </c>
      <c r="B83" s="105" t="s">
        <v>207</v>
      </c>
      <c r="C83" s="105" t="s">
        <v>43</v>
      </c>
      <c r="D83" s="105" t="s">
        <v>52</v>
      </c>
      <c r="E83" s="104"/>
      <c r="F83" s="104"/>
      <c r="G83" s="106">
        <f>G84+G87</f>
        <v>49</v>
      </c>
      <c r="H83" s="106">
        <f t="shared" ref="H83:I83" si="18">H84+H87</f>
        <v>1050.7</v>
      </c>
      <c r="I83" s="106">
        <f t="shared" si="18"/>
        <v>1050.7</v>
      </c>
    </row>
    <row r="84" spans="1:9" ht="47.25" x14ac:dyDescent="0.25">
      <c r="A84" s="131" t="s">
        <v>359</v>
      </c>
      <c r="B84" s="117" t="s">
        <v>207</v>
      </c>
      <c r="C84" s="117" t="s">
        <v>43</v>
      </c>
      <c r="D84" s="117" t="s">
        <v>52</v>
      </c>
      <c r="E84" s="117" t="s">
        <v>361</v>
      </c>
      <c r="F84" s="111"/>
      <c r="G84" s="112">
        <f t="shared" ref="G84:I85" si="19">G85</f>
        <v>49</v>
      </c>
      <c r="H84" s="120">
        <f t="shared" si="19"/>
        <v>71</v>
      </c>
      <c r="I84" s="120">
        <f t="shared" si="19"/>
        <v>71</v>
      </c>
    </row>
    <row r="85" spans="1:9" ht="47.25" x14ac:dyDescent="0.25">
      <c r="A85" s="114" t="s">
        <v>218</v>
      </c>
      <c r="B85" s="110" t="s">
        <v>207</v>
      </c>
      <c r="C85" s="110" t="s">
        <v>43</v>
      </c>
      <c r="D85" s="110" t="s">
        <v>52</v>
      </c>
      <c r="E85" s="117" t="s">
        <v>361</v>
      </c>
      <c r="F85" s="114">
        <v>200</v>
      </c>
      <c r="G85" s="115">
        <f t="shared" si="19"/>
        <v>49</v>
      </c>
      <c r="H85" s="113">
        <f t="shared" si="19"/>
        <v>71</v>
      </c>
      <c r="I85" s="113">
        <f t="shared" si="19"/>
        <v>71</v>
      </c>
    </row>
    <row r="86" spans="1:9" ht="47.25" x14ac:dyDescent="0.25">
      <c r="A86" s="114" t="s">
        <v>219</v>
      </c>
      <c r="B86" s="110" t="s">
        <v>207</v>
      </c>
      <c r="C86" s="110" t="s">
        <v>43</v>
      </c>
      <c r="D86" s="110" t="s">
        <v>52</v>
      </c>
      <c r="E86" s="117" t="s">
        <v>361</v>
      </c>
      <c r="F86" s="114">
        <v>240</v>
      </c>
      <c r="G86" s="115">
        <v>49</v>
      </c>
      <c r="H86" s="113">
        <v>71</v>
      </c>
      <c r="I86" s="113">
        <v>71</v>
      </c>
    </row>
    <row r="87" spans="1:9" ht="63" x14ac:dyDescent="0.25">
      <c r="A87" s="131" t="s">
        <v>360</v>
      </c>
      <c r="B87" s="117" t="s">
        <v>207</v>
      </c>
      <c r="C87" s="117" t="s">
        <v>43</v>
      </c>
      <c r="D87" s="117" t="s">
        <v>52</v>
      </c>
      <c r="E87" s="117" t="s">
        <v>362</v>
      </c>
      <c r="F87" s="111"/>
      <c r="G87" s="112">
        <f>G88</f>
        <v>0</v>
      </c>
      <c r="H87" s="112">
        <f t="shared" ref="H87:I88" si="20">H88</f>
        <v>979.7</v>
      </c>
      <c r="I87" s="112">
        <f t="shared" si="20"/>
        <v>979.7</v>
      </c>
    </row>
    <row r="88" spans="1:9" ht="47.25" x14ac:dyDescent="0.25">
      <c r="A88" s="132" t="s">
        <v>348</v>
      </c>
      <c r="B88" s="110" t="s">
        <v>207</v>
      </c>
      <c r="C88" s="110" t="s">
        <v>43</v>
      </c>
      <c r="D88" s="110" t="s">
        <v>52</v>
      </c>
      <c r="E88" s="117" t="s">
        <v>362</v>
      </c>
      <c r="F88" s="114"/>
      <c r="G88" s="115">
        <f>G89</f>
        <v>0</v>
      </c>
      <c r="H88" s="115">
        <f t="shared" si="20"/>
        <v>979.7</v>
      </c>
      <c r="I88" s="115">
        <f t="shared" si="20"/>
        <v>979.7</v>
      </c>
    </row>
    <row r="89" spans="1:9" ht="47.25" x14ac:dyDescent="0.25">
      <c r="A89" s="132" t="s">
        <v>349</v>
      </c>
      <c r="B89" s="110" t="s">
        <v>207</v>
      </c>
      <c r="C89" s="110" t="s">
        <v>43</v>
      </c>
      <c r="D89" s="110" t="s">
        <v>52</v>
      </c>
      <c r="E89" s="117" t="s">
        <v>362</v>
      </c>
      <c r="F89" s="114"/>
      <c r="G89" s="115"/>
      <c r="H89" s="113">
        <v>979.7</v>
      </c>
      <c r="I89" s="113">
        <v>979.7</v>
      </c>
    </row>
    <row r="90" spans="1:9" ht="31.5" x14ac:dyDescent="0.25">
      <c r="A90" s="104" t="s">
        <v>78</v>
      </c>
      <c r="B90" s="110" t="s">
        <v>207</v>
      </c>
      <c r="C90" s="105" t="s">
        <v>43</v>
      </c>
      <c r="D90" s="105">
        <v>10</v>
      </c>
      <c r="E90" s="105"/>
      <c r="F90" s="104"/>
      <c r="G90" s="106">
        <f>G91</f>
        <v>2113</v>
      </c>
      <c r="H90" s="108">
        <f>H91</f>
        <v>715.8</v>
      </c>
      <c r="I90" s="108">
        <f>I91</f>
        <v>715.3</v>
      </c>
    </row>
    <row r="91" spans="1:9" ht="78.75" x14ac:dyDescent="0.25">
      <c r="A91" s="104" t="s">
        <v>363</v>
      </c>
      <c r="B91" s="105" t="s">
        <v>207</v>
      </c>
      <c r="C91" s="105" t="s">
        <v>43</v>
      </c>
      <c r="D91" s="105">
        <v>10</v>
      </c>
      <c r="E91" s="105" t="s">
        <v>245</v>
      </c>
      <c r="F91" s="104"/>
      <c r="G91" s="106">
        <f>G92+G95</f>
        <v>2113</v>
      </c>
      <c r="H91" s="106">
        <f>H92+H95</f>
        <v>715.8</v>
      </c>
      <c r="I91" s="106">
        <f>I92+I95</f>
        <v>715.3</v>
      </c>
    </row>
    <row r="92" spans="1:9" ht="47.25" x14ac:dyDescent="0.25">
      <c r="A92" s="111" t="s">
        <v>246</v>
      </c>
      <c r="B92" s="117" t="s">
        <v>207</v>
      </c>
      <c r="C92" s="117" t="s">
        <v>43</v>
      </c>
      <c r="D92" s="117">
        <v>10</v>
      </c>
      <c r="E92" s="117" t="s">
        <v>247</v>
      </c>
      <c r="F92" s="111"/>
      <c r="G92" s="112">
        <f t="shared" ref="G92:I93" si="21">G93</f>
        <v>1528</v>
      </c>
      <c r="H92" s="112">
        <f t="shared" si="21"/>
        <v>20.8</v>
      </c>
      <c r="I92" s="112">
        <f t="shared" si="21"/>
        <v>20.8</v>
      </c>
    </row>
    <row r="93" spans="1:9" ht="47.25" x14ac:dyDescent="0.25">
      <c r="A93" s="114" t="s">
        <v>218</v>
      </c>
      <c r="B93" s="110" t="s">
        <v>207</v>
      </c>
      <c r="C93" s="110" t="s">
        <v>43</v>
      </c>
      <c r="D93" s="110">
        <v>10</v>
      </c>
      <c r="E93" s="110" t="s">
        <v>247</v>
      </c>
      <c r="F93" s="114">
        <v>200</v>
      </c>
      <c r="G93" s="115">
        <f t="shared" si="21"/>
        <v>1528</v>
      </c>
      <c r="H93" s="115">
        <f t="shared" si="21"/>
        <v>20.8</v>
      </c>
      <c r="I93" s="115">
        <f t="shared" si="21"/>
        <v>20.8</v>
      </c>
    </row>
    <row r="94" spans="1:9" ht="47.25" x14ac:dyDescent="0.25">
      <c r="A94" s="114" t="s">
        <v>219</v>
      </c>
      <c r="B94" s="110" t="s">
        <v>207</v>
      </c>
      <c r="C94" s="110" t="s">
        <v>43</v>
      </c>
      <c r="D94" s="110">
        <v>10</v>
      </c>
      <c r="E94" s="110" t="s">
        <v>247</v>
      </c>
      <c r="F94" s="114">
        <v>240</v>
      </c>
      <c r="G94" s="115">
        <v>1528</v>
      </c>
      <c r="H94" s="115">
        <v>20.8</v>
      </c>
      <c r="I94" s="115">
        <v>20.8</v>
      </c>
    </row>
    <row r="95" spans="1:9" ht="31.5" x14ac:dyDescent="0.25">
      <c r="A95" s="111" t="s">
        <v>248</v>
      </c>
      <c r="B95" s="117" t="s">
        <v>207</v>
      </c>
      <c r="C95" s="117" t="s">
        <v>43</v>
      </c>
      <c r="D95" s="117">
        <v>10</v>
      </c>
      <c r="E95" s="117" t="s">
        <v>249</v>
      </c>
      <c r="F95" s="111"/>
      <c r="G95" s="112">
        <f t="shared" ref="G95:I96" si="22">G96</f>
        <v>585</v>
      </c>
      <c r="H95" s="112">
        <f t="shared" si="22"/>
        <v>695</v>
      </c>
      <c r="I95" s="112">
        <f t="shared" si="22"/>
        <v>694.5</v>
      </c>
    </row>
    <row r="96" spans="1:9" ht="47.25" x14ac:dyDescent="0.25">
      <c r="A96" s="114" t="s">
        <v>218</v>
      </c>
      <c r="B96" s="110" t="s">
        <v>207</v>
      </c>
      <c r="C96" s="110" t="s">
        <v>43</v>
      </c>
      <c r="D96" s="110">
        <v>10</v>
      </c>
      <c r="E96" s="110" t="s">
        <v>250</v>
      </c>
      <c r="F96" s="114">
        <v>200</v>
      </c>
      <c r="G96" s="115">
        <f t="shared" si="22"/>
        <v>585</v>
      </c>
      <c r="H96" s="115">
        <f t="shared" si="22"/>
        <v>695</v>
      </c>
      <c r="I96" s="115">
        <f t="shared" si="22"/>
        <v>694.5</v>
      </c>
    </row>
    <row r="97" spans="1:9" ht="47.25" x14ac:dyDescent="0.25">
      <c r="A97" s="114" t="s">
        <v>219</v>
      </c>
      <c r="B97" s="110" t="s">
        <v>207</v>
      </c>
      <c r="C97" s="110" t="s">
        <v>43</v>
      </c>
      <c r="D97" s="110">
        <v>10</v>
      </c>
      <c r="E97" s="110" t="s">
        <v>250</v>
      </c>
      <c r="F97" s="114">
        <v>240</v>
      </c>
      <c r="G97" s="115">
        <v>585</v>
      </c>
      <c r="H97" s="115">
        <v>695</v>
      </c>
      <c r="I97" s="115">
        <v>694.5</v>
      </c>
    </row>
    <row r="98" spans="1:9" ht="63" x14ac:dyDescent="0.25">
      <c r="A98" s="104" t="s">
        <v>53</v>
      </c>
      <c r="B98" s="105" t="s">
        <v>207</v>
      </c>
      <c r="C98" s="105" t="s">
        <v>43</v>
      </c>
      <c r="D98" s="105">
        <v>14</v>
      </c>
      <c r="E98" s="104"/>
      <c r="F98" s="104"/>
      <c r="G98" s="106">
        <f t="shared" ref="G98:I99" si="23">G99</f>
        <v>665</v>
      </c>
      <c r="H98" s="106">
        <f t="shared" si="23"/>
        <v>665</v>
      </c>
      <c r="I98" s="106">
        <f t="shared" si="23"/>
        <v>665</v>
      </c>
    </row>
    <row r="99" spans="1:9" ht="78.75" x14ac:dyDescent="0.25">
      <c r="A99" s="104" t="s">
        <v>363</v>
      </c>
      <c r="B99" s="105" t="s">
        <v>207</v>
      </c>
      <c r="C99" s="105" t="s">
        <v>43</v>
      </c>
      <c r="D99" s="105">
        <v>14</v>
      </c>
      <c r="E99" s="104" t="s">
        <v>245</v>
      </c>
      <c r="F99" s="104"/>
      <c r="G99" s="106">
        <f>G100</f>
        <v>665</v>
      </c>
      <c r="H99" s="106">
        <f t="shared" si="23"/>
        <v>665</v>
      </c>
      <c r="I99" s="106">
        <f t="shared" si="23"/>
        <v>665</v>
      </c>
    </row>
    <row r="100" spans="1:9" ht="94.5" x14ac:dyDescent="0.25">
      <c r="A100" s="111" t="s">
        <v>224</v>
      </c>
      <c r="B100" s="117" t="s">
        <v>207</v>
      </c>
      <c r="C100" s="117" t="s">
        <v>43</v>
      </c>
      <c r="D100" s="117">
        <v>14</v>
      </c>
      <c r="E100" s="111" t="s">
        <v>251</v>
      </c>
      <c r="F100" s="111"/>
      <c r="G100" s="112">
        <f>G101</f>
        <v>665</v>
      </c>
      <c r="H100" s="112">
        <f>H101</f>
        <v>665</v>
      </c>
      <c r="I100" s="112">
        <f>I101</f>
        <v>665</v>
      </c>
    </row>
    <row r="101" spans="1:9" ht="15.75" x14ac:dyDescent="0.25">
      <c r="A101" s="114" t="s">
        <v>226</v>
      </c>
      <c r="B101" s="110" t="s">
        <v>207</v>
      </c>
      <c r="C101" s="110" t="s">
        <v>43</v>
      </c>
      <c r="D101" s="110">
        <v>14</v>
      </c>
      <c r="E101" s="114" t="s">
        <v>251</v>
      </c>
      <c r="F101" s="114">
        <v>500</v>
      </c>
      <c r="G101" s="115">
        <f>G102</f>
        <v>665</v>
      </c>
      <c r="H101" s="115">
        <f>H102</f>
        <v>665</v>
      </c>
      <c r="I101" s="115">
        <f>I102</f>
        <v>665</v>
      </c>
    </row>
    <row r="102" spans="1:9" ht="15.75" x14ac:dyDescent="0.25">
      <c r="A102" s="114" t="s">
        <v>21</v>
      </c>
      <c r="B102" s="110" t="s">
        <v>207</v>
      </c>
      <c r="C102" s="110" t="s">
        <v>43</v>
      </c>
      <c r="D102" s="110">
        <v>14</v>
      </c>
      <c r="E102" s="114" t="s">
        <v>251</v>
      </c>
      <c r="F102" s="114">
        <v>540</v>
      </c>
      <c r="G102" s="114">
        <v>665</v>
      </c>
      <c r="H102" s="115">
        <v>665</v>
      </c>
      <c r="I102" s="115">
        <v>665</v>
      </c>
    </row>
    <row r="103" spans="1:9" ht="15.75" x14ac:dyDescent="0.25">
      <c r="A103" s="104" t="s">
        <v>252</v>
      </c>
      <c r="B103" s="105" t="s">
        <v>207</v>
      </c>
      <c r="C103" s="105" t="s">
        <v>45</v>
      </c>
      <c r="D103" s="105" t="s">
        <v>209</v>
      </c>
      <c r="E103" s="104"/>
      <c r="F103" s="104"/>
      <c r="G103" s="106">
        <f>G104+G115+G123</f>
        <v>9956</v>
      </c>
      <c r="H103" s="106">
        <f t="shared" ref="H103:I103" si="24">H104+H115+H123</f>
        <v>11723.400000000001</v>
      </c>
      <c r="I103" s="106">
        <f t="shared" si="24"/>
        <v>11584.3</v>
      </c>
    </row>
    <row r="104" spans="1:9" ht="15.75" x14ac:dyDescent="0.25">
      <c r="A104" s="122" t="s">
        <v>168</v>
      </c>
      <c r="B104" s="105" t="s">
        <v>207</v>
      </c>
      <c r="C104" s="105" t="s">
        <v>45</v>
      </c>
      <c r="D104" s="105" t="s">
        <v>41</v>
      </c>
      <c r="E104" s="104"/>
      <c r="F104" s="104"/>
      <c r="G104" s="106">
        <f>G105+G112</f>
        <v>190</v>
      </c>
      <c r="H104" s="106">
        <f t="shared" ref="H104:I104" si="25">H105+H112</f>
        <v>2174.8000000000002</v>
      </c>
      <c r="I104" s="106">
        <f t="shared" si="25"/>
        <v>2174.8000000000002</v>
      </c>
    </row>
    <row r="105" spans="1:9" ht="94.5" x14ac:dyDescent="0.25">
      <c r="A105" s="104" t="s">
        <v>364</v>
      </c>
      <c r="B105" s="105" t="s">
        <v>207</v>
      </c>
      <c r="C105" s="105" t="s">
        <v>45</v>
      </c>
      <c r="D105" s="105" t="s">
        <v>41</v>
      </c>
      <c r="E105" s="105" t="s">
        <v>253</v>
      </c>
      <c r="F105" s="104"/>
      <c r="G105" s="106">
        <f>G106+G109</f>
        <v>0</v>
      </c>
      <c r="H105" s="106">
        <f t="shared" ref="H105:I105" si="26">H106+H109</f>
        <v>1496.7</v>
      </c>
      <c r="I105" s="106">
        <f t="shared" si="26"/>
        <v>1496.7</v>
      </c>
    </row>
    <row r="106" spans="1:9" ht="31.5" x14ac:dyDescent="0.25">
      <c r="A106" s="111" t="s">
        <v>254</v>
      </c>
      <c r="B106" s="117" t="s">
        <v>207</v>
      </c>
      <c r="C106" s="117" t="s">
        <v>45</v>
      </c>
      <c r="D106" s="117" t="s">
        <v>41</v>
      </c>
      <c r="E106" s="117" t="s">
        <v>255</v>
      </c>
      <c r="F106" s="111"/>
      <c r="G106" s="112">
        <f t="shared" ref="G106:I107" si="27">G107</f>
        <v>0</v>
      </c>
      <c r="H106" s="112">
        <f t="shared" si="27"/>
        <v>1386.5</v>
      </c>
      <c r="I106" s="112">
        <f t="shared" si="27"/>
        <v>1386.5</v>
      </c>
    </row>
    <row r="107" spans="1:9" s="54" customFormat="1" ht="126" x14ac:dyDescent="0.25">
      <c r="A107" s="114" t="s">
        <v>217</v>
      </c>
      <c r="B107" s="110" t="s">
        <v>207</v>
      </c>
      <c r="C107" s="110" t="s">
        <v>45</v>
      </c>
      <c r="D107" s="110" t="s">
        <v>41</v>
      </c>
      <c r="E107" s="110" t="s">
        <v>255</v>
      </c>
      <c r="F107" s="114">
        <v>100</v>
      </c>
      <c r="G107" s="115">
        <f t="shared" si="27"/>
        <v>0</v>
      </c>
      <c r="H107" s="115">
        <f t="shared" si="27"/>
        <v>1386.5</v>
      </c>
      <c r="I107" s="115">
        <f t="shared" si="27"/>
        <v>1386.5</v>
      </c>
    </row>
    <row r="108" spans="1:9" s="54" customFormat="1" ht="47.25" x14ac:dyDescent="0.25">
      <c r="A108" s="114" t="s">
        <v>214</v>
      </c>
      <c r="B108" s="110" t="s">
        <v>207</v>
      </c>
      <c r="C108" s="110" t="s">
        <v>45</v>
      </c>
      <c r="D108" s="110" t="s">
        <v>41</v>
      </c>
      <c r="E108" s="110" t="s">
        <v>255</v>
      </c>
      <c r="F108" s="114">
        <v>120</v>
      </c>
      <c r="G108" s="123"/>
      <c r="H108" s="115">
        <v>1386.5</v>
      </c>
      <c r="I108" s="115">
        <v>1386.5</v>
      </c>
    </row>
    <row r="109" spans="1:9" ht="31.5" x14ac:dyDescent="0.25">
      <c r="A109" s="111" t="s">
        <v>256</v>
      </c>
      <c r="B109" s="117" t="s">
        <v>207</v>
      </c>
      <c r="C109" s="117" t="s">
        <v>45</v>
      </c>
      <c r="D109" s="117" t="s">
        <v>41</v>
      </c>
      <c r="E109" s="117" t="s">
        <v>257</v>
      </c>
      <c r="F109" s="111"/>
      <c r="G109" s="112">
        <f t="shared" ref="G109:I110" si="28">G110</f>
        <v>0</v>
      </c>
      <c r="H109" s="112">
        <f t="shared" si="28"/>
        <v>110.2</v>
      </c>
      <c r="I109" s="112">
        <f t="shared" si="28"/>
        <v>110.2</v>
      </c>
    </row>
    <row r="110" spans="1:9" s="54" customFormat="1" ht="126" x14ac:dyDescent="0.25">
      <c r="A110" s="114" t="s">
        <v>217</v>
      </c>
      <c r="B110" s="110" t="s">
        <v>207</v>
      </c>
      <c r="C110" s="110" t="s">
        <v>45</v>
      </c>
      <c r="D110" s="110" t="s">
        <v>41</v>
      </c>
      <c r="E110" s="110" t="s">
        <v>257</v>
      </c>
      <c r="F110" s="114">
        <v>100</v>
      </c>
      <c r="G110" s="115">
        <f t="shared" si="28"/>
        <v>0</v>
      </c>
      <c r="H110" s="115">
        <f t="shared" si="28"/>
        <v>110.2</v>
      </c>
      <c r="I110" s="115">
        <f t="shared" si="28"/>
        <v>110.2</v>
      </c>
    </row>
    <row r="111" spans="1:9" s="54" customFormat="1" ht="47.25" x14ac:dyDescent="0.25">
      <c r="A111" s="114" t="s">
        <v>214</v>
      </c>
      <c r="B111" s="110" t="s">
        <v>207</v>
      </c>
      <c r="C111" s="110" t="s">
        <v>45</v>
      </c>
      <c r="D111" s="110" t="s">
        <v>41</v>
      </c>
      <c r="E111" s="110" t="s">
        <v>257</v>
      </c>
      <c r="F111" s="114">
        <v>120</v>
      </c>
      <c r="G111" s="115"/>
      <c r="H111" s="115">
        <v>110.2</v>
      </c>
      <c r="I111" s="115">
        <v>110.2</v>
      </c>
    </row>
    <row r="112" spans="1:9" ht="47.25" x14ac:dyDescent="0.25">
      <c r="A112" s="111" t="s">
        <v>258</v>
      </c>
      <c r="B112" s="117" t="s">
        <v>207</v>
      </c>
      <c r="C112" s="117" t="s">
        <v>45</v>
      </c>
      <c r="D112" s="117" t="s">
        <v>41</v>
      </c>
      <c r="E112" s="117">
        <v>9900070140</v>
      </c>
      <c r="F112" s="111"/>
      <c r="G112" s="112">
        <f t="shared" ref="G112:I113" si="29">G113</f>
        <v>190</v>
      </c>
      <c r="H112" s="112">
        <f t="shared" si="29"/>
        <v>678.1</v>
      </c>
      <c r="I112" s="112">
        <f t="shared" si="29"/>
        <v>678.1</v>
      </c>
    </row>
    <row r="113" spans="1:9" ht="126" x14ac:dyDescent="0.25">
      <c r="A113" s="114" t="s">
        <v>217</v>
      </c>
      <c r="B113" s="110" t="s">
        <v>207</v>
      </c>
      <c r="C113" s="110" t="s">
        <v>45</v>
      </c>
      <c r="D113" s="110" t="s">
        <v>41</v>
      </c>
      <c r="E113" s="110">
        <v>9900070140</v>
      </c>
      <c r="F113" s="114">
        <v>100</v>
      </c>
      <c r="G113" s="115">
        <f t="shared" si="29"/>
        <v>190</v>
      </c>
      <c r="H113" s="115">
        <f t="shared" si="29"/>
        <v>678.1</v>
      </c>
      <c r="I113" s="115">
        <f t="shared" si="29"/>
        <v>678.1</v>
      </c>
    </row>
    <row r="114" spans="1:9" ht="47.25" x14ac:dyDescent="0.25">
      <c r="A114" s="114" t="s">
        <v>214</v>
      </c>
      <c r="B114" s="110" t="s">
        <v>207</v>
      </c>
      <c r="C114" s="110" t="s">
        <v>45</v>
      </c>
      <c r="D114" s="110" t="s">
        <v>41</v>
      </c>
      <c r="E114" s="110">
        <v>9900070140</v>
      </c>
      <c r="F114" s="114">
        <v>120</v>
      </c>
      <c r="G114" s="123">
        <v>190</v>
      </c>
      <c r="H114" s="115">
        <v>678.1</v>
      </c>
      <c r="I114" s="115">
        <v>678.1</v>
      </c>
    </row>
    <row r="115" spans="1:9" ht="31.5" x14ac:dyDescent="0.25">
      <c r="A115" s="104" t="s">
        <v>76</v>
      </c>
      <c r="B115" s="105" t="s">
        <v>207</v>
      </c>
      <c r="C115" s="105" t="s">
        <v>45</v>
      </c>
      <c r="D115" s="105" t="s">
        <v>52</v>
      </c>
      <c r="E115" s="104"/>
      <c r="F115" s="104"/>
      <c r="G115" s="106">
        <f t="shared" ref="G115:I118" si="30">G116</f>
        <v>9766</v>
      </c>
      <c r="H115" s="106">
        <f t="shared" si="30"/>
        <v>9240.1</v>
      </c>
      <c r="I115" s="106">
        <f t="shared" si="30"/>
        <v>9191.6999999999989</v>
      </c>
    </row>
    <row r="116" spans="1:9" ht="78.75" x14ac:dyDescent="0.25">
      <c r="A116" s="104" t="s">
        <v>365</v>
      </c>
      <c r="B116" s="105" t="s">
        <v>207</v>
      </c>
      <c r="C116" s="105" t="s">
        <v>45</v>
      </c>
      <c r="D116" s="105" t="s">
        <v>52</v>
      </c>
      <c r="E116" s="104" t="s">
        <v>259</v>
      </c>
      <c r="F116" s="104"/>
      <c r="G116" s="106">
        <f>G117+G120</f>
        <v>9766</v>
      </c>
      <c r="H116" s="106">
        <f t="shared" ref="H116:I116" si="31">H117+H120</f>
        <v>9240.1</v>
      </c>
      <c r="I116" s="106">
        <f t="shared" si="31"/>
        <v>9191.6999999999989</v>
      </c>
    </row>
    <row r="117" spans="1:9" ht="31.5" x14ac:dyDescent="0.25">
      <c r="A117" s="111" t="s">
        <v>260</v>
      </c>
      <c r="B117" s="117" t="s">
        <v>207</v>
      </c>
      <c r="C117" s="117" t="s">
        <v>45</v>
      </c>
      <c r="D117" s="117" t="s">
        <v>52</v>
      </c>
      <c r="E117" s="111" t="s">
        <v>261</v>
      </c>
      <c r="F117" s="109"/>
      <c r="G117" s="112">
        <f t="shared" si="30"/>
        <v>9572</v>
      </c>
      <c r="H117" s="112">
        <f t="shared" si="30"/>
        <v>9021.1</v>
      </c>
      <c r="I117" s="112">
        <f t="shared" si="30"/>
        <v>8972.7999999999993</v>
      </c>
    </row>
    <row r="118" spans="1:9" ht="47.25" x14ac:dyDescent="0.25">
      <c r="A118" s="124" t="s">
        <v>218</v>
      </c>
      <c r="B118" s="110" t="s">
        <v>207</v>
      </c>
      <c r="C118" s="110" t="s">
        <v>45</v>
      </c>
      <c r="D118" s="110" t="s">
        <v>52</v>
      </c>
      <c r="E118" s="114" t="s">
        <v>262</v>
      </c>
      <c r="F118" s="114">
        <v>200</v>
      </c>
      <c r="G118" s="115">
        <f t="shared" si="30"/>
        <v>9572</v>
      </c>
      <c r="H118" s="115">
        <f t="shared" si="30"/>
        <v>9021.1</v>
      </c>
      <c r="I118" s="115">
        <f t="shared" si="30"/>
        <v>8972.7999999999993</v>
      </c>
    </row>
    <row r="119" spans="1:9" ht="47.25" x14ac:dyDescent="0.25">
      <c r="A119" s="114" t="s">
        <v>219</v>
      </c>
      <c r="B119" s="110" t="s">
        <v>207</v>
      </c>
      <c r="C119" s="110" t="s">
        <v>45</v>
      </c>
      <c r="D119" s="110" t="s">
        <v>52</v>
      </c>
      <c r="E119" s="114" t="s">
        <v>262</v>
      </c>
      <c r="F119" s="114">
        <v>240</v>
      </c>
      <c r="G119" s="115">
        <v>9572</v>
      </c>
      <c r="H119" s="115">
        <v>9021.1</v>
      </c>
      <c r="I119" s="115">
        <v>8972.7999999999993</v>
      </c>
    </row>
    <row r="120" spans="1:9" ht="47.25" x14ac:dyDescent="0.25">
      <c r="A120" s="111" t="s">
        <v>263</v>
      </c>
      <c r="B120" s="117" t="s">
        <v>207</v>
      </c>
      <c r="C120" s="117" t="s">
        <v>45</v>
      </c>
      <c r="D120" s="117" t="s">
        <v>52</v>
      </c>
      <c r="E120" s="111" t="s">
        <v>264</v>
      </c>
      <c r="F120" s="111"/>
      <c r="G120" s="111">
        <f>G121</f>
        <v>194</v>
      </c>
      <c r="H120" s="111">
        <f t="shared" ref="H120:I121" si="32">H121</f>
        <v>219</v>
      </c>
      <c r="I120" s="111">
        <f t="shared" si="32"/>
        <v>218.9</v>
      </c>
    </row>
    <row r="121" spans="1:9" ht="47.25" x14ac:dyDescent="0.25">
      <c r="A121" s="114" t="s">
        <v>218</v>
      </c>
      <c r="B121" s="110" t="s">
        <v>207</v>
      </c>
      <c r="C121" s="110" t="s">
        <v>45</v>
      </c>
      <c r="D121" s="110" t="s">
        <v>52</v>
      </c>
      <c r="E121" s="114" t="s">
        <v>264</v>
      </c>
      <c r="F121" s="114">
        <v>200</v>
      </c>
      <c r="G121" s="114">
        <f>G122</f>
        <v>194</v>
      </c>
      <c r="H121" s="114">
        <f t="shared" si="32"/>
        <v>219</v>
      </c>
      <c r="I121" s="114">
        <f t="shared" si="32"/>
        <v>218.9</v>
      </c>
    </row>
    <row r="122" spans="1:9" ht="47.25" x14ac:dyDescent="0.25">
      <c r="A122" s="114" t="s">
        <v>219</v>
      </c>
      <c r="B122" s="110" t="s">
        <v>207</v>
      </c>
      <c r="C122" s="110" t="s">
        <v>45</v>
      </c>
      <c r="D122" s="110" t="s">
        <v>52</v>
      </c>
      <c r="E122" s="114" t="s">
        <v>264</v>
      </c>
      <c r="F122" s="114">
        <v>240</v>
      </c>
      <c r="G122" s="114">
        <v>194</v>
      </c>
      <c r="H122" s="114">
        <v>219</v>
      </c>
      <c r="I122" s="114">
        <v>218.9</v>
      </c>
    </row>
    <row r="123" spans="1:9" ht="31.5" x14ac:dyDescent="0.25">
      <c r="A123" s="104" t="s">
        <v>58</v>
      </c>
      <c r="B123" s="110" t="s">
        <v>207</v>
      </c>
      <c r="C123" s="105" t="s">
        <v>45</v>
      </c>
      <c r="D123" s="105">
        <v>12</v>
      </c>
      <c r="E123" s="104"/>
      <c r="F123" s="104"/>
      <c r="G123" s="106">
        <f t="shared" ref="G123:I126" si="33">G124</f>
        <v>0</v>
      </c>
      <c r="H123" s="106">
        <f t="shared" si="33"/>
        <v>308.5</v>
      </c>
      <c r="I123" s="106">
        <f t="shared" si="33"/>
        <v>217.8</v>
      </c>
    </row>
    <row r="124" spans="1:9" ht="94.5" x14ac:dyDescent="0.25">
      <c r="A124" s="104" t="s">
        <v>343</v>
      </c>
      <c r="B124" s="110" t="s">
        <v>207</v>
      </c>
      <c r="C124" s="105" t="s">
        <v>45</v>
      </c>
      <c r="D124" s="105">
        <v>12</v>
      </c>
      <c r="E124" s="104" t="s">
        <v>222</v>
      </c>
      <c r="F124" s="104"/>
      <c r="G124" s="106">
        <f t="shared" si="33"/>
        <v>0</v>
      </c>
      <c r="H124" s="106">
        <f>H125+H128</f>
        <v>308.5</v>
      </c>
      <c r="I124" s="106">
        <f>I125+I128</f>
        <v>217.8</v>
      </c>
    </row>
    <row r="125" spans="1:9" ht="157.5" x14ac:dyDescent="0.25">
      <c r="A125" s="135" t="s">
        <v>366</v>
      </c>
      <c r="B125" s="117" t="s">
        <v>207</v>
      </c>
      <c r="C125" s="117" t="s">
        <v>45</v>
      </c>
      <c r="D125" s="117">
        <v>12</v>
      </c>
      <c r="E125" s="111" t="s">
        <v>303</v>
      </c>
      <c r="F125" s="111"/>
      <c r="G125" s="112">
        <f t="shared" si="33"/>
        <v>0</v>
      </c>
      <c r="H125" s="112">
        <f t="shared" si="33"/>
        <v>20</v>
      </c>
      <c r="I125" s="112">
        <f t="shared" si="33"/>
        <v>20</v>
      </c>
    </row>
    <row r="126" spans="1:9" ht="31.5" x14ac:dyDescent="0.25">
      <c r="A126" s="114" t="s">
        <v>265</v>
      </c>
      <c r="B126" s="110" t="s">
        <v>207</v>
      </c>
      <c r="C126" s="110" t="s">
        <v>45</v>
      </c>
      <c r="D126" s="110">
        <v>12</v>
      </c>
      <c r="E126" s="114" t="s">
        <v>303</v>
      </c>
      <c r="F126" s="114">
        <v>200</v>
      </c>
      <c r="G126" s="115">
        <f t="shared" si="33"/>
        <v>0</v>
      </c>
      <c r="H126" s="115">
        <f t="shared" si="33"/>
        <v>20</v>
      </c>
      <c r="I126" s="115">
        <f t="shared" si="33"/>
        <v>20</v>
      </c>
    </row>
    <row r="127" spans="1:9" ht="47.25" x14ac:dyDescent="0.25">
      <c r="A127" s="114" t="s">
        <v>219</v>
      </c>
      <c r="B127" s="110" t="s">
        <v>207</v>
      </c>
      <c r="C127" s="110" t="s">
        <v>45</v>
      </c>
      <c r="D127" s="110">
        <v>12</v>
      </c>
      <c r="E127" s="114" t="s">
        <v>303</v>
      </c>
      <c r="F127" s="114">
        <v>240</v>
      </c>
      <c r="G127" s="115"/>
      <c r="H127" s="115">
        <v>20</v>
      </c>
      <c r="I127" s="115">
        <v>20</v>
      </c>
    </row>
    <row r="128" spans="1:9" ht="153" customHeight="1" x14ac:dyDescent="0.25">
      <c r="A128" s="111" t="s">
        <v>367</v>
      </c>
      <c r="B128" s="117" t="s">
        <v>207</v>
      </c>
      <c r="C128" s="117" t="s">
        <v>45</v>
      </c>
      <c r="D128" s="117">
        <v>12</v>
      </c>
      <c r="E128" s="111" t="s">
        <v>266</v>
      </c>
      <c r="F128" s="111"/>
      <c r="G128" s="111">
        <f>G129</f>
        <v>0</v>
      </c>
      <c r="H128" s="111">
        <f t="shared" ref="H128:I129" si="34">H129</f>
        <v>288.5</v>
      </c>
      <c r="I128" s="111">
        <f t="shared" si="34"/>
        <v>197.8</v>
      </c>
    </row>
    <row r="129" spans="1:9" ht="31.5" x14ac:dyDescent="0.25">
      <c r="A129" s="114" t="s">
        <v>265</v>
      </c>
      <c r="B129" s="110" t="s">
        <v>207</v>
      </c>
      <c r="C129" s="110" t="s">
        <v>45</v>
      </c>
      <c r="D129" s="110">
        <v>12</v>
      </c>
      <c r="E129" s="114" t="s">
        <v>266</v>
      </c>
      <c r="F129" s="114">
        <v>200</v>
      </c>
      <c r="G129" s="114">
        <f>G130</f>
        <v>0</v>
      </c>
      <c r="H129" s="114">
        <f t="shared" si="34"/>
        <v>288.5</v>
      </c>
      <c r="I129" s="114">
        <f t="shared" si="34"/>
        <v>197.8</v>
      </c>
    </row>
    <row r="130" spans="1:9" ht="47.25" x14ac:dyDescent="0.25">
      <c r="A130" s="114" t="s">
        <v>219</v>
      </c>
      <c r="B130" s="110" t="s">
        <v>207</v>
      </c>
      <c r="C130" s="110" t="s">
        <v>45</v>
      </c>
      <c r="D130" s="110">
        <v>12</v>
      </c>
      <c r="E130" s="114" t="s">
        <v>266</v>
      </c>
      <c r="F130" s="114">
        <v>240</v>
      </c>
      <c r="G130" s="114"/>
      <c r="H130" s="115">
        <v>288.5</v>
      </c>
      <c r="I130" s="115">
        <v>197.8</v>
      </c>
    </row>
    <row r="131" spans="1:9" ht="31.5" x14ac:dyDescent="0.25">
      <c r="A131" s="104" t="s">
        <v>267</v>
      </c>
      <c r="B131" s="105" t="s">
        <v>207</v>
      </c>
      <c r="C131" s="105" t="s">
        <v>61</v>
      </c>
      <c r="D131" s="105" t="s">
        <v>209</v>
      </c>
      <c r="E131" s="104"/>
      <c r="F131" s="104"/>
      <c r="G131" s="106">
        <f>G132+G144+G140</f>
        <v>29873</v>
      </c>
      <c r="H131" s="106">
        <f>H132+H144+H140</f>
        <v>33616.200000000004</v>
      </c>
      <c r="I131" s="106">
        <f>I132+I144+I140</f>
        <v>28149.9</v>
      </c>
    </row>
    <row r="132" spans="1:9" ht="15.75" x14ac:dyDescent="0.25">
      <c r="A132" s="104" t="s">
        <v>62</v>
      </c>
      <c r="B132" s="105" t="s">
        <v>207</v>
      </c>
      <c r="C132" s="105" t="s">
        <v>61</v>
      </c>
      <c r="D132" s="105" t="s">
        <v>41</v>
      </c>
      <c r="E132" s="104"/>
      <c r="F132" s="104"/>
      <c r="G132" s="106">
        <f>G133+G137</f>
        <v>541</v>
      </c>
      <c r="H132" s="106">
        <f t="shared" ref="H132:I132" si="35">H133+H137</f>
        <v>3134.9</v>
      </c>
      <c r="I132" s="106">
        <f t="shared" si="35"/>
        <v>3134.1000000000004</v>
      </c>
    </row>
    <row r="133" spans="1:9" ht="94.5" x14ac:dyDescent="0.25">
      <c r="A133" s="104" t="s">
        <v>368</v>
      </c>
      <c r="B133" s="105" t="s">
        <v>207</v>
      </c>
      <c r="C133" s="105" t="s">
        <v>61</v>
      </c>
      <c r="D133" s="105" t="s">
        <v>41</v>
      </c>
      <c r="E133" s="104" t="s">
        <v>232</v>
      </c>
      <c r="F133" s="104"/>
      <c r="G133" s="106">
        <f t="shared" ref="G133:I135" si="36">G134</f>
        <v>541</v>
      </c>
      <c r="H133" s="106">
        <f t="shared" si="36"/>
        <v>549</v>
      </c>
      <c r="I133" s="106">
        <f t="shared" si="36"/>
        <v>548.20000000000005</v>
      </c>
    </row>
    <row r="134" spans="1:9" ht="204.75" x14ac:dyDescent="0.25">
      <c r="A134" s="118" t="s">
        <v>369</v>
      </c>
      <c r="B134" s="117" t="s">
        <v>207</v>
      </c>
      <c r="C134" s="117" t="s">
        <v>61</v>
      </c>
      <c r="D134" s="117" t="s">
        <v>41</v>
      </c>
      <c r="E134" s="111" t="s">
        <v>268</v>
      </c>
      <c r="F134" s="111"/>
      <c r="G134" s="112">
        <f t="shared" si="36"/>
        <v>541</v>
      </c>
      <c r="H134" s="112">
        <f t="shared" si="36"/>
        <v>549</v>
      </c>
      <c r="I134" s="112">
        <f t="shared" si="36"/>
        <v>548.20000000000005</v>
      </c>
    </row>
    <row r="135" spans="1:9" ht="31.5" x14ac:dyDescent="0.25">
      <c r="A135" s="114" t="s">
        <v>265</v>
      </c>
      <c r="B135" s="110" t="s">
        <v>207</v>
      </c>
      <c r="C135" s="117" t="s">
        <v>61</v>
      </c>
      <c r="D135" s="117" t="s">
        <v>41</v>
      </c>
      <c r="E135" s="114" t="s">
        <v>268</v>
      </c>
      <c r="F135" s="114">
        <v>200</v>
      </c>
      <c r="G135" s="106">
        <f t="shared" si="36"/>
        <v>541</v>
      </c>
      <c r="H135" s="106">
        <f t="shared" si="36"/>
        <v>549</v>
      </c>
      <c r="I135" s="106">
        <f t="shared" si="36"/>
        <v>548.20000000000005</v>
      </c>
    </row>
    <row r="136" spans="1:9" ht="47.25" x14ac:dyDescent="0.25">
      <c r="A136" s="114" t="s">
        <v>219</v>
      </c>
      <c r="B136" s="110" t="s">
        <v>207</v>
      </c>
      <c r="C136" s="117" t="s">
        <v>61</v>
      </c>
      <c r="D136" s="117" t="s">
        <v>41</v>
      </c>
      <c r="E136" s="114" t="s">
        <v>268</v>
      </c>
      <c r="F136" s="114">
        <v>240</v>
      </c>
      <c r="G136" s="115">
        <v>541</v>
      </c>
      <c r="H136" s="115">
        <v>549</v>
      </c>
      <c r="I136" s="115">
        <v>548.20000000000005</v>
      </c>
    </row>
    <row r="137" spans="1:9" ht="55.5" customHeight="1" x14ac:dyDescent="0.25">
      <c r="A137" s="131" t="s">
        <v>370</v>
      </c>
      <c r="B137" s="117" t="s">
        <v>207</v>
      </c>
      <c r="C137" s="117" t="s">
        <v>61</v>
      </c>
      <c r="D137" s="117" t="s">
        <v>41</v>
      </c>
      <c r="E137" s="117" t="s">
        <v>371</v>
      </c>
      <c r="F137" s="111"/>
      <c r="G137" s="112">
        <f>G138</f>
        <v>0</v>
      </c>
      <c r="H137" s="112">
        <f t="shared" ref="H137:I137" si="37">H138</f>
        <v>2585.9</v>
      </c>
      <c r="I137" s="112">
        <f t="shared" si="37"/>
        <v>2585.9</v>
      </c>
    </row>
    <row r="138" spans="1:9" ht="52.5" customHeight="1" x14ac:dyDescent="0.25">
      <c r="A138" s="114" t="s">
        <v>265</v>
      </c>
      <c r="B138" s="110" t="s">
        <v>207</v>
      </c>
      <c r="C138" s="117" t="s">
        <v>61</v>
      </c>
      <c r="D138" s="117" t="s">
        <v>41</v>
      </c>
      <c r="E138" s="110" t="s">
        <v>371</v>
      </c>
      <c r="F138" s="114">
        <v>200</v>
      </c>
      <c r="G138" s="115">
        <f>G139</f>
        <v>0</v>
      </c>
      <c r="H138" s="115">
        <f t="shared" ref="H138:I138" si="38">H139</f>
        <v>2585.9</v>
      </c>
      <c r="I138" s="115">
        <f t="shared" si="38"/>
        <v>2585.9</v>
      </c>
    </row>
    <row r="139" spans="1:9" ht="72.75" customHeight="1" x14ac:dyDescent="0.25">
      <c r="A139" s="114" t="s">
        <v>219</v>
      </c>
      <c r="B139" s="110" t="s">
        <v>207</v>
      </c>
      <c r="C139" s="117" t="s">
        <v>61</v>
      </c>
      <c r="D139" s="117" t="s">
        <v>41</v>
      </c>
      <c r="E139" s="110" t="s">
        <v>371</v>
      </c>
      <c r="F139" s="114">
        <v>240</v>
      </c>
      <c r="G139" s="115"/>
      <c r="H139" s="115">
        <v>2585.9</v>
      </c>
      <c r="I139" s="115">
        <v>2585.9</v>
      </c>
    </row>
    <row r="140" spans="1:9" ht="15.75" x14ac:dyDescent="0.25">
      <c r="A140" s="104" t="s">
        <v>269</v>
      </c>
      <c r="B140" s="105" t="s">
        <v>207</v>
      </c>
      <c r="C140" s="105" t="s">
        <v>61</v>
      </c>
      <c r="D140" s="105" t="s">
        <v>42</v>
      </c>
      <c r="E140" s="104"/>
      <c r="F140" s="104"/>
      <c r="G140" s="106">
        <f>G141</f>
        <v>34</v>
      </c>
      <c r="H140" s="106">
        <f t="shared" ref="H140:I140" si="39">H141</f>
        <v>34</v>
      </c>
      <c r="I140" s="106">
        <f t="shared" si="39"/>
        <v>34</v>
      </c>
    </row>
    <row r="141" spans="1:9" ht="94.5" x14ac:dyDescent="0.25">
      <c r="A141" s="111" t="s">
        <v>224</v>
      </c>
      <c r="B141" s="117" t="s">
        <v>207</v>
      </c>
      <c r="C141" s="117" t="s">
        <v>61</v>
      </c>
      <c r="D141" s="117" t="s">
        <v>42</v>
      </c>
      <c r="E141" s="111" t="s">
        <v>225</v>
      </c>
      <c r="F141" s="111"/>
      <c r="G141" s="112">
        <f t="shared" ref="G141:I142" si="40">G142</f>
        <v>34</v>
      </c>
      <c r="H141" s="112">
        <f t="shared" si="40"/>
        <v>34</v>
      </c>
      <c r="I141" s="112">
        <f t="shared" si="40"/>
        <v>34</v>
      </c>
    </row>
    <row r="142" spans="1:9" ht="15.75" x14ac:dyDescent="0.25">
      <c r="A142" s="114" t="s">
        <v>226</v>
      </c>
      <c r="B142" s="110" t="s">
        <v>207</v>
      </c>
      <c r="C142" s="110" t="s">
        <v>61</v>
      </c>
      <c r="D142" s="110" t="s">
        <v>42</v>
      </c>
      <c r="E142" s="114" t="s">
        <v>225</v>
      </c>
      <c r="F142" s="114">
        <v>500</v>
      </c>
      <c r="G142" s="115">
        <f t="shared" si="40"/>
        <v>34</v>
      </c>
      <c r="H142" s="115">
        <f t="shared" si="40"/>
        <v>34</v>
      </c>
      <c r="I142" s="115">
        <f t="shared" si="40"/>
        <v>34</v>
      </c>
    </row>
    <row r="143" spans="1:9" ht="15.75" x14ac:dyDescent="0.25">
      <c r="A143" s="114" t="s">
        <v>21</v>
      </c>
      <c r="B143" s="110" t="s">
        <v>207</v>
      </c>
      <c r="C143" s="110" t="s">
        <v>61</v>
      </c>
      <c r="D143" s="110" t="s">
        <v>42</v>
      </c>
      <c r="E143" s="114" t="s">
        <v>225</v>
      </c>
      <c r="F143" s="114">
        <v>540</v>
      </c>
      <c r="G143" s="114">
        <v>34</v>
      </c>
      <c r="H143" s="115">
        <v>34</v>
      </c>
      <c r="I143" s="115">
        <v>34</v>
      </c>
    </row>
    <row r="144" spans="1:9" ht="15.75" x14ac:dyDescent="0.25">
      <c r="A144" s="104" t="s">
        <v>64</v>
      </c>
      <c r="B144" s="105" t="s">
        <v>207</v>
      </c>
      <c r="C144" s="105" t="s">
        <v>61</v>
      </c>
      <c r="D144" s="105" t="s">
        <v>43</v>
      </c>
      <c r="E144" s="104"/>
      <c r="F144" s="104"/>
      <c r="G144" s="106">
        <f>G145+G155</f>
        <v>29298</v>
      </c>
      <c r="H144" s="106">
        <f>H145+H155</f>
        <v>30447.300000000003</v>
      </c>
      <c r="I144" s="106">
        <f>I145+I155</f>
        <v>24981.800000000003</v>
      </c>
    </row>
    <row r="145" spans="1:9" ht="78.75" x14ac:dyDescent="0.25">
      <c r="A145" s="104" t="s">
        <v>376</v>
      </c>
      <c r="B145" s="105" t="s">
        <v>207</v>
      </c>
      <c r="C145" s="105" t="s">
        <v>61</v>
      </c>
      <c r="D145" s="105" t="s">
        <v>43</v>
      </c>
      <c r="E145" s="104" t="s">
        <v>270</v>
      </c>
      <c r="F145" s="104"/>
      <c r="G145" s="106">
        <f>G146+G149+G152</f>
        <v>14761</v>
      </c>
      <c r="H145" s="106">
        <f t="shared" ref="H145:I145" si="41">H146+H149+H152</f>
        <v>24034.7</v>
      </c>
      <c r="I145" s="106">
        <f t="shared" si="41"/>
        <v>23116.600000000002</v>
      </c>
    </row>
    <row r="146" spans="1:9" ht="73.5" customHeight="1" x14ac:dyDescent="0.25">
      <c r="A146" s="111" t="s">
        <v>296</v>
      </c>
      <c r="B146" s="117" t="s">
        <v>207</v>
      </c>
      <c r="C146" s="117" t="s">
        <v>61</v>
      </c>
      <c r="D146" s="117" t="s">
        <v>43</v>
      </c>
      <c r="E146" s="111" t="s">
        <v>271</v>
      </c>
      <c r="F146" s="111"/>
      <c r="G146" s="112">
        <f t="shared" ref="G146:I147" si="42">G147</f>
        <v>14761</v>
      </c>
      <c r="H146" s="112">
        <f t="shared" si="42"/>
        <v>21420.3</v>
      </c>
      <c r="I146" s="112">
        <f t="shared" si="42"/>
        <v>20502.2</v>
      </c>
    </row>
    <row r="147" spans="1:9" ht="47.25" x14ac:dyDescent="0.25">
      <c r="A147" s="114" t="s">
        <v>218</v>
      </c>
      <c r="B147" s="110" t="s">
        <v>207</v>
      </c>
      <c r="C147" s="110" t="s">
        <v>61</v>
      </c>
      <c r="D147" s="110" t="s">
        <v>43</v>
      </c>
      <c r="E147" s="114" t="s">
        <v>271</v>
      </c>
      <c r="F147" s="114">
        <v>200</v>
      </c>
      <c r="G147" s="115">
        <f t="shared" si="42"/>
        <v>14761</v>
      </c>
      <c r="H147" s="115">
        <f t="shared" si="42"/>
        <v>21420.3</v>
      </c>
      <c r="I147" s="115">
        <f t="shared" si="42"/>
        <v>20502.2</v>
      </c>
    </row>
    <row r="148" spans="1:9" ht="47.25" x14ac:dyDescent="0.25">
      <c r="A148" s="114" t="s">
        <v>219</v>
      </c>
      <c r="B148" s="110" t="s">
        <v>207</v>
      </c>
      <c r="C148" s="110" t="s">
        <v>61</v>
      </c>
      <c r="D148" s="110" t="s">
        <v>43</v>
      </c>
      <c r="E148" s="114" t="s">
        <v>271</v>
      </c>
      <c r="F148" s="114">
        <v>240</v>
      </c>
      <c r="G148" s="115">
        <v>14761</v>
      </c>
      <c r="H148" s="115">
        <v>21420.3</v>
      </c>
      <c r="I148" s="115">
        <v>20502.2</v>
      </c>
    </row>
    <row r="149" spans="1:9" ht="94.5" x14ac:dyDescent="0.25">
      <c r="A149" s="131" t="s">
        <v>372</v>
      </c>
      <c r="B149" s="117" t="s">
        <v>207</v>
      </c>
      <c r="C149" s="117" t="s">
        <v>61</v>
      </c>
      <c r="D149" s="117" t="s">
        <v>43</v>
      </c>
      <c r="E149" s="131" t="s">
        <v>373</v>
      </c>
      <c r="F149" s="111"/>
      <c r="G149" s="112"/>
      <c r="H149" s="112">
        <f>H150</f>
        <v>2593.4</v>
      </c>
      <c r="I149" s="112">
        <f>I150</f>
        <v>2593.4</v>
      </c>
    </row>
    <row r="150" spans="1:9" ht="47.25" x14ac:dyDescent="0.25">
      <c r="A150" s="114" t="s">
        <v>218</v>
      </c>
      <c r="B150" s="110" t="s">
        <v>207</v>
      </c>
      <c r="C150" s="110" t="s">
        <v>61</v>
      </c>
      <c r="D150" s="110" t="s">
        <v>43</v>
      </c>
      <c r="E150" s="132" t="s">
        <v>373</v>
      </c>
      <c r="F150" s="114">
        <v>200</v>
      </c>
      <c r="G150" s="115"/>
      <c r="H150" s="115">
        <f>H151</f>
        <v>2593.4</v>
      </c>
      <c r="I150" s="115">
        <f>I151</f>
        <v>2593.4</v>
      </c>
    </row>
    <row r="151" spans="1:9" ht="47.25" x14ac:dyDescent="0.25">
      <c r="A151" s="114" t="s">
        <v>219</v>
      </c>
      <c r="B151" s="110" t="s">
        <v>207</v>
      </c>
      <c r="C151" s="110" t="s">
        <v>61</v>
      </c>
      <c r="D151" s="110" t="s">
        <v>43</v>
      </c>
      <c r="E151" s="132" t="s">
        <v>373</v>
      </c>
      <c r="F151" s="114">
        <v>240</v>
      </c>
      <c r="G151" s="115"/>
      <c r="H151" s="115">
        <v>2593.4</v>
      </c>
      <c r="I151" s="115">
        <v>2593.4</v>
      </c>
    </row>
    <row r="152" spans="1:9" ht="110.25" x14ac:dyDescent="0.25">
      <c r="A152" s="131" t="s">
        <v>374</v>
      </c>
      <c r="B152" s="117" t="s">
        <v>207</v>
      </c>
      <c r="C152" s="117" t="s">
        <v>61</v>
      </c>
      <c r="D152" s="117" t="s">
        <v>43</v>
      </c>
      <c r="E152" s="131" t="s">
        <v>375</v>
      </c>
      <c r="F152" s="111"/>
      <c r="G152" s="112"/>
      <c r="H152" s="112">
        <f>H153</f>
        <v>21</v>
      </c>
      <c r="I152" s="112">
        <f>I153</f>
        <v>21</v>
      </c>
    </row>
    <row r="153" spans="1:9" ht="47.25" x14ac:dyDescent="0.25">
      <c r="A153" s="114" t="s">
        <v>218</v>
      </c>
      <c r="B153" s="110" t="s">
        <v>207</v>
      </c>
      <c r="C153" s="110" t="s">
        <v>61</v>
      </c>
      <c r="D153" s="110" t="s">
        <v>43</v>
      </c>
      <c r="E153" s="132" t="s">
        <v>375</v>
      </c>
      <c r="F153" s="114">
        <v>200</v>
      </c>
      <c r="G153" s="115"/>
      <c r="H153" s="115">
        <f>H154</f>
        <v>21</v>
      </c>
      <c r="I153" s="115">
        <f>I154</f>
        <v>21</v>
      </c>
    </row>
    <row r="154" spans="1:9" ht="47.25" x14ac:dyDescent="0.25">
      <c r="A154" s="114" t="s">
        <v>219</v>
      </c>
      <c r="B154" s="110" t="s">
        <v>207</v>
      </c>
      <c r="C154" s="110" t="s">
        <v>61</v>
      </c>
      <c r="D154" s="110" t="s">
        <v>43</v>
      </c>
      <c r="E154" s="132" t="s">
        <v>375</v>
      </c>
      <c r="F154" s="114">
        <v>240</v>
      </c>
      <c r="G154" s="115"/>
      <c r="H154" s="115">
        <v>21</v>
      </c>
      <c r="I154" s="115">
        <v>21</v>
      </c>
    </row>
    <row r="155" spans="1:9" ht="78.75" x14ac:dyDescent="0.25">
      <c r="A155" s="104" t="s">
        <v>272</v>
      </c>
      <c r="B155" s="105" t="s">
        <v>207</v>
      </c>
      <c r="C155" s="105" t="s">
        <v>61</v>
      </c>
      <c r="D155" s="105" t="s">
        <v>43</v>
      </c>
      <c r="E155" s="104" t="s">
        <v>273</v>
      </c>
      <c r="F155" s="104"/>
      <c r="G155" s="106">
        <f>G156+G159</f>
        <v>14537</v>
      </c>
      <c r="H155" s="106">
        <f>H156+H159</f>
        <v>6412.6</v>
      </c>
      <c r="I155" s="106">
        <f>I156+I159</f>
        <v>1865.2</v>
      </c>
    </row>
    <row r="156" spans="1:9" ht="31.5" x14ac:dyDescent="0.25">
      <c r="A156" s="111" t="s">
        <v>274</v>
      </c>
      <c r="B156" s="117" t="s">
        <v>207</v>
      </c>
      <c r="C156" s="117" t="s">
        <v>61</v>
      </c>
      <c r="D156" s="117" t="s">
        <v>43</v>
      </c>
      <c r="E156" s="111" t="s">
        <v>275</v>
      </c>
      <c r="F156" s="111"/>
      <c r="G156" s="112">
        <f t="shared" ref="G156:I157" si="43">G157</f>
        <v>14537</v>
      </c>
      <c r="H156" s="112">
        <f t="shared" si="43"/>
        <v>6144.1</v>
      </c>
      <c r="I156" s="112">
        <f t="shared" si="43"/>
        <v>1596.7</v>
      </c>
    </row>
    <row r="157" spans="1:9" ht="47.25" x14ac:dyDescent="0.25">
      <c r="A157" s="114" t="s">
        <v>218</v>
      </c>
      <c r="B157" s="110" t="s">
        <v>207</v>
      </c>
      <c r="C157" s="110" t="s">
        <v>61</v>
      </c>
      <c r="D157" s="110" t="s">
        <v>43</v>
      </c>
      <c r="E157" s="114" t="s">
        <v>275</v>
      </c>
      <c r="F157" s="114">
        <v>200</v>
      </c>
      <c r="G157" s="115">
        <f t="shared" si="43"/>
        <v>14537</v>
      </c>
      <c r="H157" s="115">
        <f t="shared" si="43"/>
        <v>6144.1</v>
      </c>
      <c r="I157" s="115">
        <f t="shared" si="43"/>
        <v>1596.7</v>
      </c>
    </row>
    <row r="158" spans="1:9" ht="47.25" x14ac:dyDescent="0.25">
      <c r="A158" s="114" t="s">
        <v>219</v>
      </c>
      <c r="B158" s="110" t="s">
        <v>207</v>
      </c>
      <c r="C158" s="110" t="s">
        <v>61</v>
      </c>
      <c r="D158" s="110" t="s">
        <v>43</v>
      </c>
      <c r="E158" s="114" t="s">
        <v>275</v>
      </c>
      <c r="F158" s="114">
        <v>240</v>
      </c>
      <c r="G158" s="114">
        <v>14537</v>
      </c>
      <c r="H158" s="115">
        <v>6144.1</v>
      </c>
      <c r="I158" s="115">
        <v>1596.7</v>
      </c>
    </row>
    <row r="159" spans="1:9" ht="31.5" x14ac:dyDescent="0.25">
      <c r="A159" s="111" t="s">
        <v>276</v>
      </c>
      <c r="B159" s="117" t="s">
        <v>207</v>
      </c>
      <c r="C159" s="117" t="s">
        <v>61</v>
      </c>
      <c r="D159" s="117" t="s">
        <v>43</v>
      </c>
      <c r="E159" s="111" t="s">
        <v>277</v>
      </c>
      <c r="F159" s="111"/>
      <c r="G159" s="112">
        <f t="shared" ref="G159:I160" si="44">G160</f>
        <v>0</v>
      </c>
      <c r="H159" s="112">
        <f t="shared" si="44"/>
        <v>268.5</v>
      </c>
      <c r="I159" s="112">
        <f t="shared" si="44"/>
        <v>268.5</v>
      </c>
    </row>
    <row r="160" spans="1:9" ht="47.25" x14ac:dyDescent="0.25">
      <c r="A160" s="114" t="s">
        <v>218</v>
      </c>
      <c r="B160" s="110" t="s">
        <v>207</v>
      </c>
      <c r="C160" s="110" t="s">
        <v>61</v>
      </c>
      <c r="D160" s="110" t="s">
        <v>43</v>
      </c>
      <c r="E160" s="114" t="s">
        <v>277</v>
      </c>
      <c r="F160" s="114">
        <v>200</v>
      </c>
      <c r="G160" s="115">
        <f t="shared" si="44"/>
        <v>0</v>
      </c>
      <c r="H160" s="115">
        <f t="shared" si="44"/>
        <v>268.5</v>
      </c>
      <c r="I160" s="115">
        <f t="shared" si="44"/>
        <v>268.5</v>
      </c>
    </row>
    <row r="161" spans="1:9" ht="47.25" x14ac:dyDescent="0.25">
      <c r="A161" s="114" t="s">
        <v>219</v>
      </c>
      <c r="B161" s="110" t="s">
        <v>207</v>
      </c>
      <c r="C161" s="110" t="s">
        <v>61</v>
      </c>
      <c r="D161" s="110" t="s">
        <v>43</v>
      </c>
      <c r="E161" s="114" t="s">
        <v>277</v>
      </c>
      <c r="F161" s="114">
        <v>240</v>
      </c>
      <c r="G161" s="114"/>
      <c r="H161" s="115">
        <v>268.5</v>
      </c>
      <c r="I161" s="115">
        <v>268.5</v>
      </c>
    </row>
    <row r="162" spans="1:9" ht="15.75" x14ac:dyDescent="0.25">
      <c r="A162" s="104" t="s">
        <v>278</v>
      </c>
      <c r="B162" s="105" t="s">
        <v>207</v>
      </c>
      <c r="C162" s="105" t="s">
        <v>46</v>
      </c>
      <c r="D162" s="105" t="s">
        <v>209</v>
      </c>
      <c r="E162" s="104"/>
      <c r="F162" s="104"/>
      <c r="G162" s="106">
        <f t="shared" ref="G162:I164" si="45">G163</f>
        <v>103</v>
      </c>
      <c r="H162" s="106">
        <f t="shared" si="45"/>
        <v>98.3</v>
      </c>
      <c r="I162" s="106">
        <f t="shared" si="45"/>
        <v>98.3</v>
      </c>
    </row>
    <row r="163" spans="1:9" ht="31.5" x14ac:dyDescent="0.25">
      <c r="A163" s="104" t="s">
        <v>66</v>
      </c>
      <c r="B163" s="105" t="s">
        <v>207</v>
      </c>
      <c r="C163" s="105" t="s">
        <v>46</v>
      </c>
      <c r="D163" s="105" t="s">
        <v>46</v>
      </c>
      <c r="E163" s="104"/>
      <c r="F163" s="104"/>
      <c r="G163" s="106">
        <f t="shared" si="45"/>
        <v>103</v>
      </c>
      <c r="H163" s="106">
        <f t="shared" si="45"/>
        <v>98.3</v>
      </c>
      <c r="I163" s="106">
        <f t="shared" si="45"/>
        <v>98.3</v>
      </c>
    </row>
    <row r="164" spans="1:9" ht="94.5" x14ac:dyDescent="0.25">
      <c r="A164" s="104" t="s">
        <v>279</v>
      </c>
      <c r="B164" s="105" t="s">
        <v>207</v>
      </c>
      <c r="C164" s="105" t="s">
        <v>46</v>
      </c>
      <c r="D164" s="105" t="s">
        <v>46</v>
      </c>
      <c r="E164" s="104" t="s">
        <v>280</v>
      </c>
      <c r="F164" s="104"/>
      <c r="G164" s="106">
        <f>G165</f>
        <v>103</v>
      </c>
      <c r="H164" s="106">
        <f t="shared" si="45"/>
        <v>98.3</v>
      </c>
      <c r="I164" s="106">
        <f t="shared" si="45"/>
        <v>98.3</v>
      </c>
    </row>
    <row r="165" spans="1:9" ht="94.5" x14ac:dyDescent="0.25">
      <c r="A165" s="111" t="s">
        <v>281</v>
      </c>
      <c r="B165" s="117" t="s">
        <v>207</v>
      </c>
      <c r="C165" s="117" t="s">
        <v>46</v>
      </c>
      <c r="D165" s="117" t="s">
        <v>46</v>
      </c>
      <c r="E165" s="111" t="s">
        <v>282</v>
      </c>
      <c r="F165" s="111"/>
      <c r="G165" s="112">
        <f t="shared" ref="G165:I166" si="46">G166</f>
        <v>103</v>
      </c>
      <c r="H165" s="112">
        <f t="shared" si="46"/>
        <v>98.3</v>
      </c>
      <c r="I165" s="112">
        <f t="shared" si="46"/>
        <v>98.3</v>
      </c>
    </row>
    <row r="166" spans="1:9" ht="15.75" x14ac:dyDescent="0.25">
      <c r="A166" s="114" t="s">
        <v>226</v>
      </c>
      <c r="B166" s="110" t="s">
        <v>207</v>
      </c>
      <c r="C166" s="110" t="s">
        <v>46</v>
      </c>
      <c r="D166" s="110" t="s">
        <v>46</v>
      </c>
      <c r="E166" s="114" t="s">
        <v>282</v>
      </c>
      <c r="F166" s="114">
        <v>500</v>
      </c>
      <c r="G166" s="115">
        <f t="shared" si="46"/>
        <v>103</v>
      </c>
      <c r="H166" s="115">
        <f t="shared" si="46"/>
        <v>98.3</v>
      </c>
      <c r="I166" s="115">
        <f t="shared" si="46"/>
        <v>98.3</v>
      </c>
    </row>
    <row r="167" spans="1:9" ht="31.5" x14ac:dyDescent="0.25">
      <c r="A167" s="114" t="s">
        <v>21</v>
      </c>
      <c r="B167" s="110" t="s">
        <v>207</v>
      </c>
      <c r="C167" s="110" t="s">
        <v>46</v>
      </c>
      <c r="D167" s="110" t="s">
        <v>46</v>
      </c>
      <c r="E167" s="114" t="s">
        <v>283</v>
      </c>
      <c r="F167" s="114">
        <v>540</v>
      </c>
      <c r="G167" s="115">
        <v>103</v>
      </c>
      <c r="H167" s="115">
        <v>98.3</v>
      </c>
      <c r="I167" s="115">
        <v>98.3</v>
      </c>
    </row>
    <row r="168" spans="1:9" ht="31.5" x14ac:dyDescent="0.25">
      <c r="A168" s="104" t="s">
        <v>284</v>
      </c>
      <c r="B168" s="105" t="s">
        <v>207</v>
      </c>
      <c r="C168" s="105" t="s">
        <v>56</v>
      </c>
      <c r="D168" s="105" t="s">
        <v>209</v>
      </c>
      <c r="E168" s="104"/>
      <c r="F168" s="104"/>
      <c r="G168" s="106">
        <f t="shared" ref="G168:I169" si="47">G169</f>
        <v>2075</v>
      </c>
      <c r="H168" s="106">
        <f t="shared" si="47"/>
        <v>2075</v>
      </c>
      <c r="I168" s="106">
        <f t="shared" si="47"/>
        <v>2075</v>
      </c>
    </row>
    <row r="169" spans="1:9" ht="15.75" x14ac:dyDescent="0.25">
      <c r="A169" s="104" t="s">
        <v>68</v>
      </c>
      <c r="B169" s="105" t="s">
        <v>207</v>
      </c>
      <c r="C169" s="105" t="s">
        <v>56</v>
      </c>
      <c r="D169" s="105" t="s">
        <v>41</v>
      </c>
      <c r="E169" s="104"/>
      <c r="F169" s="104"/>
      <c r="G169" s="106">
        <f>G170</f>
        <v>2075</v>
      </c>
      <c r="H169" s="106">
        <f t="shared" si="47"/>
        <v>2075</v>
      </c>
      <c r="I169" s="106">
        <f t="shared" si="47"/>
        <v>2075</v>
      </c>
    </row>
    <row r="170" spans="1:9" ht="94.5" x14ac:dyDescent="0.25">
      <c r="A170" s="111" t="s">
        <v>224</v>
      </c>
      <c r="B170" s="117" t="s">
        <v>207</v>
      </c>
      <c r="C170" s="117" t="s">
        <v>56</v>
      </c>
      <c r="D170" s="117" t="s">
        <v>41</v>
      </c>
      <c r="E170" s="111" t="s">
        <v>225</v>
      </c>
      <c r="F170" s="111"/>
      <c r="G170" s="112">
        <f t="shared" ref="G170:I171" si="48">G171</f>
        <v>2075</v>
      </c>
      <c r="H170" s="112">
        <f t="shared" si="48"/>
        <v>2075</v>
      </c>
      <c r="I170" s="112">
        <f t="shared" si="48"/>
        <v>2075</v>
      </c>
    </row>
    <row r="171" spans="1:9" ht="15.75" x14ac:dyDescent="0.25">
      <c r="A171" s="114" t="s">
        <v>226</v>
      </c>
      <c r="B171" s="117" t="s">
        <v>207</v>
      </c>
      <c r="C171" s="110" t="s">
        <v>56</v>
      </c>
      <c r="D171" s="110" t="s">
        <v>41</v>
      </c>
      <c r="E171" s="114" t="s">
        <v>225</v>
      </c>
      <c r="F171" s="114">
        <v>500</v>
      </c>
      <c r="G171" s="115">
        <f t="shared" si="48"/>
        <v>2075</v>
      </c>
      <c r="H171" s="115">
        <f t="shared" si="48"/>
        <v>2075</v>
      </c>
      <c r="I171" s="115">
        <f t="shared" si="48"/>
        <v>2075</v>
      </c>
    </row>
    <row r="172" spans="1:9" ht="15.75" x14ac:dyDescent="0.25">
      <c r="A172" s="114" t="s">
        <v>21</v>
      </c>
      <c r="B172" s="117" t="s">
        <v>207</v>
      </c>
      <c r="C172" s="110" t="s">
        <v>56</v>
      </c>
      <c r="D172" s="110" t="s">
        <v>41</v>
      </c>
      <c r="E172" s="114" t="s">
        <v>225</v>
      </c>
      <c r="F172" s="114">
        <v>540</v>
      </c>
      <c r="G172" s="115">
        <v>2075</v>
      </c>
      <c r="H172" s="115">
        <v>2075</v>
      </c>
      <c r="I172" s="115">
        <v>2075</v>
      </c>
    </row>
    <row r="173" spans="1:9" ht="15.75" x14ac:dyDescent="0.25">
      <c r="A173" s="104" t="s">
        <v>285</v>
      </c>
      <c r="B173" s="105" t="s">
        <v>207</v>
      </c>
      <c r="C173" s="105">
        <v>10</v>
      </c>
      <c r="D173" s="105" t="s">
        <v>209</v>
      </c>
      <c r="E173" s="104"/>
      <c r="F173" s="104"/>
      <c r="G173" s="106">
        <f>G174+G179</f>
        <v>360</v>
      </c>
      <c r="H173" s="106">
        <f t="shared" ref="H173:I173" si="49">H174+H179</f>
        <v>562</v>
      </c>
      <c r="I173" s="106">
        <f t="shared" si="49"/>
        <v>561.4</v>
      </c>
    </row>
    <row r="174" spans="1:9" ht="15.75" x14ac:dyDescent="0.25">
      <c r="A174" s="104" t="s">
        <v>70</v>
      </c>
      <c r="B174" s="105" t="s">
        <v>207</v>
      </c>
      <c r="C174" s="105">
        <v>10</v>
      </c>
      <c r="D174" s="105" t="s">
        <v>41</v>
      </c>
      <c r="E174" s="104"/>
      <c r="F174" s="104"/>
      <c r="G174" s="106">
        <f t="shared" ref="G174:I177" si="50">G175</f>
        <v>360</v>
      </c>
      <c r="H174" s="106">
        <f t="shared" si="50"/>
        <v>312</v>
      </c>
      <c r="I174" s="106">
        <f t="shared" si="50"/>
        <v>311.8</v>
      </c>
    </row>
    <row r="175" spans="1:9" ht="78.75" x14ac:dyDescent="0.25">
      <c r="A175" s="104" t="s">
        <v>210</v>
      </c>
      <c r="B175" s="105" t="s">
        <v>207</v>
      </c>
      <c r="C175" s="105">
        <v>10</v>
      </c>
      <c r="D175" s="105" t="s">
        <v>41</v>
      </c>
      <c r="E175" s="104" t="s">
        <v>211</v>
      </c>
      <c r="F175" s="104"/>
      <c r="G175" s="106">
        <f t="shared" si="50"/>
        <v>360</v>
      </c>
      <c r="H175" s="106">
        <f t="shared" si="50"/>
        <v>312</v>
      </c>
      <c r="I175" s="106">
        <f t="shared" si="50"/>
        <v>311.8</v>
      </c>
    </row>
    <row r="176" spans="1:9" ht="94.5" x14ac:dyDescent="0.25">
      <c r="A176" s="111" t="s">
        <v>286</v>
      </c>
      <c r="B176" s="117" t="s">
        <v>207</v>
      </c>
      <c r="C176" s="117">
        <v>10</v>
      </c>
      <c r="D176" s="117" t="s">
        <v>41</v>
      </c>
      <c r="E176" s="111" t="s">
        <v>287</v>
      </c>
      <c r="F176" s="111"/>
      <c r="G176" s="112">
        <f t="shared" si="50"/>
        <v>360</v>
      </c>
      <c r="H176" s="112">
        <f t="shared" si="50"/>
        <v>312</v>
      </c>
      <c r="I176" s="112">
        <f t="shared" si="50"/>
        <v>311.8</v>
      </c>
    </row>
    <row r="177" spans="1:9" ht="31.5" x14ac:dyDescent="0.25">
      <c r="A177" s="114" t="s">
        <v>288</v>
      </c>
      <c r="B177" s="110" t="s">
        <v>207</v>
      </c>
      <c r="C177" s="110">
        <v>10</v>
      </c>
      <c r="D177" s="110" t="s">
        <v>41</v>
      </c>
      <c r="E177" s="114" t="s">
        <v>289</v>
      </c>
      <c r="F177" s="114">
        <v>300</v>
      </c>
      <c r="G177" s="125">
        <f t="shared" si="50"/>
        <v>360</v>
      </c>
      <c r="H177" s="125">
        <f t="shared" si="50"/>
        <v>312</v>
      </c>
      <c r="I177" s="125">
        <f t="shared" si="50"/>
        <v>311.8</v>
      </c>
    </row>
    <row r="178" spans="1:9" ht="47.25" x14ac:dyDescent="0.25">
      <c r="A178" s="114" t="s">
        <v>290</v>
      </c>
      <c r="B178" s="110" t="s">
        <v>207</v>
      </c>
      <c r="C178" s="110">
        <v>10</v>
      </c>
      <c r="D178" s="110" t="s">
        <v>41</v>
      </c>
      <c r="E178" s="114" t="s">
        <v>289</v>
      </c>
      <c r="F178" s="114">
        <v>320</v>
      </c>
      <c r="G178" s="125">
        <v>360</v>
      </c>
      <c r="H178" s="125">
        <v>312</v>
      </c>
      <c r="I178" s="125">
        <v>311.8</v>
      </c>
    </row>
    <row r="179" spans="1:9" ht="31.5" x14ac:dyDescent="0.25">
      <c r="A179" s="104" t="s">
        <v>178</v>
      </c>
      <c r="B179" s="105" t="s">
        <v>207</v>
      </c>
      <c r="C179" s="104">
        <v>10</v>
      </c>
      <c r="D179" s="105" t="s">
        <v>43</v>
      </c>
      <c r="E179" s="104"/>
      <c r="F179" s="104"/>
      <c r="G179" s="104"/>
      <c r="H179" s="126">
        <f>H180+H185</f>
        <v>250</v>
      </c>
      <c r="I179" s="126">
        <f>I180+I185</f>
        <v>249.6</v>
      </c>
    </row>
    <row r="180" spans="1:9" ht="78.75" x14ac:dyDescent="0.25">
      <c r="A180" s="104" t="s">
        <v>377</v>
      </c>
      <c r="B180" s="105" t="s">
        <v>207</v>
      </c>
      <c r="C180" s="104">
        <v>10</v>
      </c>
      <c r="D180" s="105" t="s">
        <v>43</v>
      </c>
      <c r="E180" s="104"/>
      <c r="F180" s="104"/>
      <c r="G180" s="104"/>
      <c r="H180" s="126">
        <f t="shared" ref="H180:I184" si="51">H181</f>
        <v>200</v>
      </c>
      <c r="I180" s="126">
        <f t="shared" si="51"/>
        <v>199.6</v>
      </c>
    </row>
    <row r="181" spans="1:9" ht="31.5" x14ac:dyDescent="0.25">
      <c r="A181" s="111" t="s">
        <v>291</v>
      </c>
      <c r="B181" s="117" t="s">
        <v>207</v>
      </c>
      <c r="C181" s="111">
        <v>10</v>
      </c>
      <c r="D181" s="117" t="s">
        <v>43</v>
      </c>
      <c r="E181" s="111" t="s">
        <v>304</v>
      </c>
      <c r="F181" s="111"/>
      <c r="G181" s="111"/>
      <c r="H181" s="128">
        <f>H182</f>
        <v>200</v>
      </c>
      <c r="I181" s="128">
        <f>I182</f>
        <v>199.6</v>
      </c>
    </row>
    <row r="182" spans="1:9" ht="47.25" x14ac:dyDescent="0.25">
      <c r="A182" s="114" t="s">
        <v>218</v>
      </c>
      <c r="B182" s="110" t="s">
        <v>207</v>
      </c>
      <c r="C182" s="114">
        <v>10</v>
      </c>
      <c r="D182" s="110" t="s">
        <v>43</v>
      </c>
      <c r="E182" s="114" t="s">
        <v>304</v>
      </c>
      <c r="F182" s="114"/>
      <c r="G182" s="114"/>
      <c r="H182" s="125">
        <f>H183</f>
        <v>200</v>
      </c>
      <c r="I182" s="125">
        <f>I183</f>
        <v>199.6</v>
      </c>
    </row>
    <row r="183" spans="1:9" ht="47.25" x14ac:dyDescent="0.25">
      <c r="A183" s="114" t="s">
        <v>219</v>
      </c>
      <c r="B183" s="110" t="s">
        <v>207</v>
      </c>
      <c r="C183" s="114">
        <v>10</v>
      </c>
      <c r="D183" s="110" t="s">
        <v>43</v>
      </c>
      <c r="E183" s="114" t="s">
        <v>304</v>
      </c>
      <c r="F183" s="114"/>
      <c r="G183" s="114"/>
      <c r="H183" s="125">
        <v>200</v>
      </c>
      <c r="I183" s="125">
        <v>199.6</v>
      </c>
    </row>
    <row r="184" spans="1:9" ht="47.25" x14ac:dyDescent="0.25">
      <c r="A184" s="111" t="s">
        <v>305</v>
      </c>
      <c r="B184" s="117" t="s">
        <v>207</v>
      </c>
      <c r="C184" s="111">
        <v>10</v>
      </c>
      <c r="D184" s="117" t="s">
        <v>43</v>
      </c>
      <c r="E184" s="111" t="s">
        <v>307</v>
      </c>
      <c r="F184" s="111"/>
      <c r="G184" s="111"/>
      <c r="H184" s="128">
        <f t="shared" si="51"/>
        <v>50</v>
      </c>
      <c r="I184" s="128">
        <f t="shared" si="51"/>
        <v>50</v>
      </c>
    </row>
    <row r="185" spans="1:9" ht="31.5" x14ac:dyDescent="0.25">
      <c r="A185" s="114" t="s">
        <v>288</v>
      </c>
      <c r="B185" s="110" t="s">
        <v>207</v>
      </c>
      <c r="C185" s="114">
        <v>10</v>
      </c>
      <c r="D185" s="110" t="s">
        <v>43</v>
      </c>
      <c r="E185" s="114" t="s">
        <v>307</v>
      </c>
      <c r="F185" s="114">
        <v>300</v>
      </c>
      <c r="G185" s="114"/>
      <c r="H185" s="125">
        <f>H186</f>
        <v>50</v>
      </c>
      <c r="I185" s="125">
        <f>I186</f>
        <v>50</v>
      </c>
    </row>
    <row r="186" spans="1:9" ht="31.5" x14ac:dyDescent="0.25">
      <c r="A186" s="114" t="s">
        <v>306</v>
      </c>
      <c r="B186" s="110" t="s">
        <v>207</v>
      </c>
      <c r="C186" s="114">
        <v>10</v>
      </c>
      <c r="D186" s="110" t="s">
        <v>43</v>
      </c>
      <c r="E186" s="114" t="s">
        <v>307</v>
      </c>
      <c r="F186" s="114">
        <v>320</v>
      </c>
      <c r="G186" s="125"/>
      <c r="H186" s="125">
        <v>50</v>
      </c>
      <c r="I186" s="125">
        <v>50</v>
      </c>
    </row>
    <row r="187" spans="1:9" ht="15.75" x14ac:dyDescent="0.25">
      <c r="A187" s="104" t="s">
        <v>292</v>
      </c>
      <c r="B187" s="105" t="s">
        <v>207</v>
      </c>
      <c r="C187" s="105">
        <v>11</v>
      </c>
      <c r="D187" s="105" t="s">
        <v>209</v>
      </c>
      <c r="E187" s="104"/>
      <c r="F187" s="104"/>
      <c r="G187" s="126">
        <f t="shared" ref="G187:I188" si="52">G188</f>
        <v>8018</v>
      </c>
      <c r="H187" s="126">
        <f t="shared" si="52"/>
        <v>7900.2</v>
      </c>
      <c r="I187" s="126">
        <f t="shared" si="52"/>
        <v>7900.2</v>
      </c>
    </row>
    <row r="188" spans="1:9" ht="15.75" x14ac:dyDescent="0.25">
      <c r="A188" s="104" t="s">
        <v>72</v>
      </c>
      <c r="B188" s="105" t="s">
        <v>207</v>
      </c>
      <c r="C188" s="105">
        <v>11</v>
      </c>
      <c r="D188" s="105" t="s">
        <v>42</v>
      </c>
      <c r="E188" s="104"/>
      <c r="F188" s="104"/>
      <c r="G188" s="126">
        <f>G189</f>
        <v>8018</v>
      </c>
      <c r="H188" s="126">
        <f t="shared" si="52"/>
        <v>7900.2</v>
      </c>
      <c r="I188" s="126">
        <f t="shared" si="52"/>
        <v>7900.2</v>
      </c>
    </row>
    <row r="189" spans="1:9" ht="94.5" x14ac:dyDescent="0.25">
      <c r="A189" s="111" t="s">
        <v>224</v>
      </c>
      <c r="B189" s="117" t="s">
        <v>207</v>
      </c>
      <c r="C189" s="111">
        <v>11</v>
      </c>
      <c r="D189" s="117" t="s">
        <v>42</v>
      </c>
      <c r="E189" s="111" t="s">
        <v>293</v>
      </c>
      <c r="F189" s="111"/>
      <c r="G189" s="129">
        <f>G190</f>
        <v>8018</v>
      </c>
      <c r="H189" s="129">
        <f>H190</f>
        <v>7900.2</v>
      </c>
      <c r="I189" s="129">
        <f>I190</f>
        <v>7900.2</v>
      </c>
    </row>
    <row r="190" spans="1:9" ht="31.5" x14ac:dyDescent="0.25">
      <c r="A190" s="114" t="s">
        <v>226</v>
      </c>
      <c r="B190" s="110" t="s">
        <v>207</v>
      </c>
      <c r="C190" s="114">
        <v>11</v>
      </c>
      <c r="D190" s="110" t="s">
        <v>42</v>
      </c>
      <c r="E190" s="114" t="s">
        <v>293</v>
      </c>
      <c r="F190" s="114">
        <v>500</v>
      </c>
      <c r="G190" s="127">
        <f>G191</f>
        <v>8018</v>
      </c>
      <c r="H190" s="127">
        <f>H191</f>
        <v>7900.2</v>
      </c>
      <c r="I190" s="127">
        <f>I191</f>
        <v>7900.2</v>
      </c>
    </row>
    <row r="191" spans="1:9" ht="15.75" x14ac:dyDescent="0.25">
      <c r="A191" s="114" t="s">
        <v>21</v>
      </c>
      <c r="B191" s="110" t="s">
        <v>207</v>
      </c>
      <c r="C191" s="114">
        <v>11</v>
      </c>
      <c r="D191" s="110" t="s">
        <v>42</v>
      </c>
      <c r="E191" s="114" t="s">
        <v>294</v>
      </c>
      <c r="F191" s="114">
        <v>540</v>
      </c>
      <c r="G191" s="114">
        <v>8018</v>
      </c>
      <c r="H191" s="127">
        <v>7900.2</v>
      </c>
      <c r="I191" s="127">
        <v>7900.2</v>
      </c>
    </row>
    <row r="192" spans="1:9" ht="15.75" x14ac:dyDescent="0.25">
      <c r="A192" s="104" t="s">
        <v>295</v>
      </c>
      <c r="B192" s="105" t="s">
        <v>207</v>
      </c>
      <c r="C192" s="104"/>
      <c r="D192" s="104"/>
      <c r="E192" s="104"/>
      <c r="F192" s="104"/>
      <c r="G192" s="126">
        <f>G8</f>
        <v>75279</v>
      </c>
      <c r="H192" s="126">
        <f>H8</f>
        <v>83841</v>
      </c>
      <c r="I192" s="126">
        <f>I8</f>
        <v>77885.600000000006</v>
      </c>
    </row>
    <row r="196" spans="7:9" x14ac:dyDescent="0.25">
      <c r="G196" s="78"/>
      <c r="H196" s="79"/>
      <c r="I196" s="79"/>
    </row>
  </sheetData>
  <mergeCells count="11">
    <mergeCell ref="I6:I7"/>
    <mergeCell ref="G2:I2"/>
    <mergeCell ref="A4:I4"/>
    <mergeCell ref="A6:A7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приложение4</vt:lpstr>
      <vt:lpstr>Приложение 2</vt:lpstr>
      <vt:lpstr>приложение3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2021-03-25T15:27:46Z</cp:lastPrinted>
  <dcterms:created xsi:type="dcterms:W3CDTF">2013-03-26T03:35:17Z</dcterms:created>
  <dcterms:modified xsi:type="dcterms:W3CDTF">2021-04-13T03:56:38Z</dcterms:modified>
</cp:coreProperties>
</file>