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8195" windowHeight="11580" activeTab="2"/>
  </bookViews>
  <sheets>
    <sheet name="Приложение 1" sheetId="1" r:id="rId1"/>
    <sheet name="приложение4" sheetId="5" r:id="rId2"/>
    <sheet name="Приложение 2" sheetId="3" r:id="rId3"/>
  </sheets>
  <calcPr calcId="144525"/>
</workbook>
</file>

<file path=xl/calcChain.xml><?xml version="1.0" encoding="utf-8"?>
<calcChain xmlns="http://schemas.openxmlformats.org/spreadsheetml/2006/main">
  <c r="D11" i="5" l="1"/>
  <c r="C11" i="5"/>
  <c r="D8" i="5"/>
  <c r="C8" i="5"/>
  <c r="C61" i="1"/>
  <c r="E36" i="3" l="1"/>
  <c r="I8" i="3"/>
  <c r="I9" i="3"/>
  <c r="I11" i="3"/>
  <c r="I12" i="3"/>
  <c r="I13" i="3"/>
  <c r="I14" i="3"/>
  <c r="I15" i="3"/>
  <c r="I17" i="3"/>
  <c r="I19" i="3"/>
  <c r="I20" i="3"/>
  <c r="I21" i="3"/>
  <c r="I23" i="3"/>
  <c r="I24" i="3"/>
  <c r="I25" i="3"/>
  <c r="I26" i="3"/>
  <c r="I27" i="3"/>
  <c r="I28" i="3"/>
  <c r="I31" i="3"/>
  <c r="I32" i="3"/>
  <c r="I34" i="3"/>
  <c r="I35" i="3"/>
  <c r="I36" i="3"/>
  <c r="I7" i="3"/>
  <c r="F36" i="3"/>
  <c r="F7" i="3"/>
  <c r="F27" i="3"/>
  <c r="F19" i="3"/>
  <c r="F34" i="3"/>
  <c r="F29" i="3"/>
  <c r="F31" i="3"/>
  <c r="F23" i="3"/>
  <c r="F15" i="3"/>
  <c r="F13" i="3"/>
  <c r="E7" i="3"/>
  <c r="C62" i="1" l="1"/>
  <c r="E61" i="1"/>
  <c r="D73" i="1"/>
  <c r="E73" i="1"/>
  <c r="F73" i="1"/>
  <c r="G73" i="1"/>
  <c r="C73" i="1"/>
  <c r="D21" i="1" l="1"/>
  <c r="D64" i="1"/>
  <c r="D63" i="1" s="1"/>
  <c r="D67" i="1"/>
  <c r="D66" i="1" s="1"/>
  <c r="D69" i="1"/>
  <c r="D62" i="1" s="1"/>
  <c r="D61" i="1" s="1"/>
  <c r="D59" i="1" l="1"/>
  <c r="D50" i="1"/>
  <c r="D48" i="1"/>
  <c r="D46" i="1"/>
  <c r="D42" i="1"/>
  <c r="D43" i="1"/>
  <c r="D39" i="1"/>
  <c r="D37" i="1"/>
  <c r="D35" i="1"/>
  <c r="D33" i="1"/>
  <c r="C33" i="1"/>
  <c r="E33" i="1"/>
  <c r="D32" i="1" l="1"/>
  <c r="D31" i="1" s="1"/>
  <c r="D45" i="1"/>
  <c r="D41" i="1" s="1"/>
  <c r="D26" i="1"/>
  <c r="D25" i="1" s="1"/>
  <c r="D23" i="1"/>
  <c r="D20" i="1" s="1"/>
  <c r="D17" i="1" s="1"/>
  <c r="D15" i="1"/>
  <c r="D14" i="1" s="1"/>
  <c r="E15" i="1"/>
  <c r="E14" i="1" s="1"/>
  <c r="D18" i="1"/>
  <c r="F11" i="1"/>
  <c r="F12" i="1"/>
  <c r="F13" i="1"/>
  <c r="F19" i="1"/>
  <c r="F22" i="1"/>
  <c r="F24" i="1"/>
  <c r="F34" i="1"/>
  <c r="F36" i="1"/>
  <c r="F40" i="1"/>
  <c r="F44" i="1"/>
  <c r="F47" i="1"/>
  <c r="F60" i="1"/>
  <c r="F65" i="1"/>
  <c r="F68" i="1"/>
  <c r="F70" i="1"/>
  <c r="F71" i="1"/>
  <c r="F72" i="1"/>
  <c r="D10" i="1"/>
  <c r="D9" i="1" s="1"/>
  <c r="D8" i="1" l="1"/>
  <c r="D75" i="1" s="1"/>
  <c r="G11" i="1" l="1"/>
  <c r="G12" i="1"/>
  <c r="G13" i="1"/>
  <c r="G16" i="1"/>
  <c r="G19" i="1"/>
  <c r="G22" i="1"/>
  <c r="G24" i="1"/>
  <c r="G34" i="1"/>
  <c r="G36" i="1"/>
  <c r="G40" i="1"/>
  <c r="G44" i="1"/>
  <c r="G47" i="1"/>
  <c r="G60" i="1"/>
  <c r="G65" i="1"/>
  <c r="G68" i="1"/>
  <c r="G70" i="1"/>
  <c r="G71" i="1"/>
  <c r="G72" i="1"/>
  <c r="G31" i="3" l="1"/>
  <c r="E31" i="3"/>
  <c r="E29" i="1" l="1"/>
  <c r="C29" i="1"/>
  <c r="E28" i="1" l="1"/>
  <c r="C28" i="1"/>
  <c r="E59" i="1"/>
  <c r="C59" i="1"/>
  <c r="F59" i="1" l="1"/>
  <c r="G59" i="1"/>
  <c r="H8" i="3"/>
  <c r="H9" i="3"/>
  <c r="H10" i="3"/>
  <c r="H11" i="3"/>
  <c r="H12" i="3"/>
  <c r="H14" i="3"/>
  <c r="H16" i="3"/>
  <c r="H17" i="3"/>
  <c r="H18" i="3"/>
  <c r="H20" i="3"/>
  <c r="H21" i="3"/>
  <c r="H24" i="3"/>
  <c r="H25" i="3"/>
  <c r="H26" i="3"/>
  <c r="H28" i="3"/>
  <c r="H30" i="3"/>
  <c r="H32" i="3"/>
  <c r="H35" i="3"/>
  <c r="G7" i="3"/>
  <c r="D7" i="3"/>
  <c r="H7" i="3" l="1"/>
  <c r="C15" i="1"/>
  <c r="G15" i="1" s="1"/>
  <c r="E55" i="1"/>
  <c r="C55" i="1"/>
  <c r="E52" i="1"/>
  <c r="C52" i="1"/>
  <c r="C51" i="1" s="1"/>
  <c r="C50" i="1" s="1"/>
  <c r="C21" i="1"/>
  <c r="E21" i="1"/>
  <c r="F21" i="1" s="1"/>
  <c r="C18" i="1"/>
  <c r="E18" i="1"/>
  <c r="F18" i="1" s="1"/>
  <c r="G21" i="1" l="1"/>
  <c r="G18" i="1"/>
  <c r="C14" i="1"/>
  <c r="G14" i="1" s="1"/>
  <c r="E51" i="1"/>
  <c r="E50" i="1" s="1"/>
  <c r="D19" i="3"/>
  <c r="G19" i="3"/>
  <c r="E19" i="3"/>
  <c r="D31" i="3"/>
  <c r="H31" i="3"/>
  <c r="E57" i="1"/>
  <c r="E69" i="1"/>
  <c r="C69" i="1"/>
  <c r="E43" i="1"/>
  <c r="C43" i="1"/>
  <c r="E42" i="1"/>
  <c r="C42" i="1"/>
  <c r="E37" i="1"/>
  <c r="C37" i="1"/>
  <c r="E26" i="1"/>
  <c r="C26" i="1"/>
  <c r="C25" i="1" s="1"/>
  <c r="F42" i="1" l="1"/>
  <c r="G42" i="1"/>
  <c r="F69" i="1"/>
  <c r="G69" i="1"/>
  <c r="E54" i="1"/>
  <c r="F43" i="1"/>
  <c r="G43" i="1"/>
  <c r="E25" i="1"/>
  <c r="H19" i="3"/>
  <c r="E46" i="1"/>
  <c r="C46" i="1"/>
  <c r="E39" i="1"/>
  <c r="C39" i="1"/>
  <c r="F39" i="1" l="1"/>
  <c r="G39" i="1"/>
  <c r="F46" i="1"/>
  <c r="G46" i="1"/>
  <c r="E10" i="1"/>
  <c r="F10" i="1" s="1"/>
  <c r="C10" i="1"/>
  <c r="G10" i="1" l="1"/>
  <c r="C23" i="1"/>
  <c r="E35" i="1"/>
  <c r="C35" i="1"/>
  <c r="F35" i="1" l="1"/>
  <c r="G35" i="1"/>
  <c r="F33" i="1"/>
  <c r="G33" i="1"/>
  <c r="E32" i="1"/>
  <c r="C32" i="1"/>
  <c r="C31" i="1" s="1"/>
  <c r="E67" i="1"/>
  <c r="C67" i="1"/>
  <c r="C66" i="1" s="1"/>
  <c r="E64" i="1"/>
  <c r="C64" i="1"/>
  <c r="C63" i="1" s="1"/>
  <c r="F32" i="1" l="1"/>
  <c r="G32" i="1"/>
  <c r="F64" i="1"/>
  <c r="G64" i="1"/>
  <c r="F67" i="1"/>
  <c r="G67" i="1"/>
  <c r="E66" i="1"/>
  <c r="E63" i="1"/>
  <c r="E31" i="1"/>
  <c r="C57" i="1"/>
  <c r="E48" i="1"/>
  <c r="C48" i="1"/>
  <c r="E13" i="3"/>
  <c r="G13" i="3"/>
  <c r="D13" i="3"/>
  <c r="F31" i="1" l="1"/>
  <c r="G31" i="1"/>
  <c r="F63" i="1"/>
  <c r="G63" i="1"/>
  <c r="C54" i="1"/>
  <c r="F66" i="1"/>
  <c r="G66" i="1"/>
  <c r="H13" i="3"/>
  <c r="E62" i="1"/>
  <c r="E45" i="1"/>
  <c r="F45" i="1" s="1"/>
  <c r="C45" i="1"/>
  <c r="C41" i="1" s="1"/>
  <c r="E23" i="1"/>
  <c r="F62" i="1" l="1"/>
  <c r="G62" i="1"/>
  <c r="F23" i="1"/>
  <c r="G23" i="1"/>
  <c r="G45" i="1"/>
  <c r="E41" i="1"/>
  <c r="G41" i="1" l="1"/>
  <c r="F41" i="1"/>
  <c r="F61" i="1"/>
  <c r="G61" i="1"/>
  <c r="E34" i="3"/>
  <c r="G34" i="3"/>
  <c r="D34" i="3"/>
  <c r="E29" i="3"/>
  <c r="G29" i="3"/>
  <c r="D29" i="3"/>
  <c r="E27" i="3"/>
  <c r="G27" i="3"/>
  <c r="D27" i="3"/>
  <c r="E23" i="3"/>
  <c r="G23" i="3"/>
  <c r="D23" i="3"/>
  <c r="E15" i="3"/>
  <c r="G15" i="3"/>
  <c r="D15" i="3"/>
  <c r="E9" i="1"/>
  <c r="F9" i="1" s="1"/>
  <c r="C9" i="1"/>
  <c r="E20" i="1"/>
  <c r="F20" i="1" s="1"/>
  <c r="C20" i="1"/>
  <c r="G20" i="1" s="1"/>
  <c r="G9" i="1" l="1"/>
  <c r="H29" i="3"/>
  <c r="H23" i="3"/>
  <c r="H15" i="3"/>
  <c r="H27" i="3"/>
  <c r="H34" i="3"/>
  <c r="D36" i="3"/>
  <c r="C10" i="5"/>
  <c r="G36" i="3"/>
  <c r="D10" i="5" s="1"/>
  <c r="C17" i="1"/>
  <c r="C8" i="1" s="1"/>
  <c r="E17" i="1"/>
  <c r="F17" i="1" s="1"/>
  <c r="G17" i="1" l="1"/>
  <c r="E8" i="1"/>
  <c r="F8" i="1" s="1"/>
  <c r="C75" i="1"/>
  <c r="H36" i="3"/>
  <c r="E75" i="1" l="1"/>
  <c r="D9" i="5" s="1"/>
  <c r="C9" i="5"/>
  <c r="G8" i="1"/>
  <c r="G75" i="1" l="1"/>
  <c r="F75" i="1"/>
</calcChain>
</file>

<file path=xl/sharedStrings.xml><?xml version="1.0" encoding="utf-8"?>
<sst xmlns="http://schemas.openxmlformats.org/spreadsheetml/2006/main" count="260" uniqueCount="220">
  <si>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</si>
  <si>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</si>
  <si>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</si>
  <si>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</si>
  <si>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</si>
  <si>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</si>
  <si>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</si>
  <si>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</si>
  <si>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</si>
  <si>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</si>
  <si>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</si>
  <si>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</si>
  <si>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</si>
  <si>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</si>
  <si>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</si>
  <si>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</si>
  <si>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</si>
  <si>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</si>
  <si>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</si>
  <si>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</si>
  <si>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</si>
  <si>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</si>
  <si>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</si>
  <si>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</si>
  <si>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</si>
  <si>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</si>
  <si>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</si>
  <si>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</si>
  <si>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</si>
  <si>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</si>
  <si>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</si>
  <si>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</si>
  <si>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</si>
  <si>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</si>
  <si>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</si>
  <si>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</si>
  <si>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</si>
  <si>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</si>
  <si>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</si>
  <si>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</si>
  <si>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4</t>
  </si>
  <si>
    <t>6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</si>
  <si>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</si>
  <si>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</si>
  <si>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</si>
  <si>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</si>
  <si>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</si>
  <si>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</si>
  <si>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</si>
  <si>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</si>
  <si>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</si>
  <si>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</si>
  <si>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</si>
  <si>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</si>
  <si>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</si>
  <si>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</si>
  <si>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</si>
  <si>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</si>
  <si>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</si>
  <si>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</si>
  <si>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</si>
  <si>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</si>
  <si>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</si>
  <si>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</si>
  <si>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</si>
  <si>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</si>
  <si>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</si>
  <si>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</si>
  <si>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</si>
  <si>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</si>
  <si>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</si>
  <si>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</si>
  <si>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</si>
  <si>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</si>
  <si>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</si>
  <si>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</si>
  <si>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</si>
  <si>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</si>
  <si>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</si>
  <si>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</si>
  <si>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Обеспечение пожарной безопасности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</si>
  <si>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</si>
  <si>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</si>
  <si>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</si>
  <si>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</si>
  <si>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</si>
  <si>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</si>
  <si>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</si>
  <si>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</si>
  <si>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</si>
  <si>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</si>
  <si>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</si>
  <si>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</si>
  <si>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</si>
  <si>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 xml:space="preserve"> Прочие поступления от денежных взысканий (штрафов) и
 иных сумм в возмещение ущерба
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</si>
  <si>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</si>
  <si>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</si>
  <si>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</si>
  <si>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</si>
  <si>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</si>
  <si>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</si>
  <si>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</si>
  <si>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</si>
  <si>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</si>
  <si>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</si>
  <si>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</si>
  <si>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</si>
  <si>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</si>
  <si>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</si>
  <si>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</si>
  <si>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</si>
  <si>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</si>
  <si>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</si>
  <si>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</si>
  <si>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</si>
  <si>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</si>
  <si>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</si>
  <si>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</si>
  <si>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</si>
  <si>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</si>
  <si>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</si>
  <si>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</si>
  <si>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</si>
  <si>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</si>
  <si>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</si>
  <si>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</si>
  <si>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</si>
  <si>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</si>
  <si>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</si>
  <si>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</si>
  <si>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</si>
  <si>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</si>
  <si>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</si>
  <si>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</si>
  <si>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</si>
  <si>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</si>
  <si>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</si>
  <si>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</si>
  <si>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000 1 14 00000 00 0000 000</t>
  </si>
  <si>
    <t>000 1 14 02000 00 0000 000</t>
  </si>
  <si>
    <t>066  1 14 02053 10 0000 410</t>
  </si>
  <si>
    <t>000 1 16 00000 00 0000 000</t>
  </si>
  <si>
    <t>066 1 16 90050 10 0000 140</t>
  </si>
  <si>
    <t>000 1 16 90000 00 0000 140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</si>
  <si>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</si>
  <si>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</si>
  <si>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</si>
  <si>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</si>
  <si>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</si>
  <si>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</si>
  <si>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</si>
  <si>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</si>
  <si>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</si>
  <si>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</si>
  <si>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</si>
  <si>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</si>
  <si>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</si>
  <si>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</si>
  <si>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</si>
  <si>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</si>
  <si>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000 1 14 02050 10 0000 410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</si>
  <si>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</si>
  <si>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</si>
  <si>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066 1 16 33050 10 0000 140</t>
  </si>
  <si>
    <t>000 1 16 33000 00 0000 140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</si>
  <si>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</si>
  <si>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</si>
  <si>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</si>
  <si>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</si>
  <si>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</si>
  <si>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</si>
  <si>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</si>
  <si>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</si>
  <si>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</si>
  <si>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</si>
  <si>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</si>
  <si>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</si>
  <si>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</si>
  <si>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</si>
  <si>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>Утвержденный план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</si>
  <si>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</si>
  <si>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</si>
  <si>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</si>
  <si>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</si>
  <si>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</si>
  <si>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</si>
  <si>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</si>
  <si>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</si>
  <si>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ПРОЧИЕ НЕНАЛОГОВЫЕ ДОХОДЫ</t>
  </si>
  <si>
    <t>Прочие неналоговые доходы бюджетов сельских поселений</t>
  </si>
  <si>
    <t>066 1 17 00000 00 0000 000</t>
  </si>
  <si>
    <t>066 1 17 05000 00 0000 180</t>
  </si>
  <si>
    <t>Земельный налог (по обязательствам, возникшим до 1 января 2006 года), мобилизуемый на территориях сельских поселений</t>
  </si>
  <si>
    <t>Налоги на имущество</t>
  </si>
  <si>
    <t>ЗАДОЛЖЕННОСТЬ И ПЕРЕРАСЧЕТЫ ПО ОТМЕНЕННЫМ НАЛОГАМ, СБОРАМ И ИНЫМ ОБЯЗАТЕЛЬНЫМ ПЛАТЕЖАМ</t>
  </si>
  <si>
    <t>000 1 09 00000 00 0000 000</t>
  </si>
  <si>
    <t>000 1 09 04000 00 0000 110</t>
  </si>
  <si>
    <t>000 1 09 04053 10 0000 110</t>
  </si>
  <si>
    <t>Социальное обеспечение населения</t>
  </si>
  <si>
    <t>по кодам классификации доходов бюджетов за    1 квартал  2019 года</t>
  </si>
  <si>
    <t>План 1 квартал</t>
  </si>
  <si>
    <t>% исполнения квартал</t>
  </si>
  <si>
    <t>% исполнения год</t>
  </si>
  <si>
    <t xml:space="preserve">066 2 02 15001 10 0000 150
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</si>
  <si>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</si>
  <si>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</si>
  <si>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</si>
  <si>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</si>
  <si>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</si>
  <si>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</si>
  <si>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</si>
  <si>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</si>
  <si>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</si>
  <si>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</si>
  <si>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</si>
  <si>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</si>
  <si>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</si>
  <si>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разделам и подразделам классификации расходов бюджетов за 1 квартал  2019 года</t>
  </si>
  <si>
    <t>8</t>
  </si>
  <si>
    <t>муниципального образования поселок Боровский за 1 квартал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</si>
</sst>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8" fillId="0" borderId="0" xfId="0" applyFont="1"/>
    <xf numFmtId="49" fontId="3" fillId="4" borderId="1" xfId="1" applyNumberFormat="1" applyFont="1" applyFill="1" applyBorder="1" applyAlignment="1">
      <alignment vertical="top"/>
    </xf>
    <xf numFmtId="49" fontId="2" fillId="4" borderId="1" xfId="1" applyNumberFormat="1" applyFont="1" applyFill="1" applyBorder="1" applyAlignment="1">
      <alignment vertical="top"/>
    </xf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165" fontId="3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49" fontId="3" fillId="0" borderId="7" xfId="0" applyNumberFormat="1" applyFont="1" applyBorder="1" applyAlignment="1" applyProtection="1">
      <alignment vertical="top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3" fontId="3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49" fontId="3" fillId="2" borderId="2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1" applyNumberFormat="1" applyFont="1" applyBorder="1" applyAlignment="1">
      <alignment vertical="top" wrapText="1"/>
    </xf>
    <xf numFmtId="3" fontId="3" fillId="0" borderId="2" xfId="1" applyNumberFormat="1" applyFont="1" applyBorder="1" applyAlignment="1">
      <alignment vertical="top"/>
    </xf>
    <xf numFmtId="49" fontId="2" fillId="4" borderId="3" xfId="1" applyNumberFormat="1" applyFont="1" applyFill="1" applyBorder="1" applyAlignment="1">
      <alignment vertical="top"/>
    </xf>
    <xf numFmtId="49" fontId="2" fillId="0" borderId="3" xfId="1" applyNumberFormat="1" applyFont="1" applyBorder="1" applyAlignment="1">
      <alignment vertical="top" wrapText="1"/>
    </xf>
    <xf numFmtId="3" fontId="2" fillId="0" borderId="3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3" fontId="3" fillId="0" borderId="4" xfId="1" applyNumberFormat="1" applyFont="1" applyBorder="1" applyAlignment="1">
      <alignment vertical="top" wrapText="1"/>
    </xf>
    <xf numFmtId="49" fontId="3" fillId="0" borderId="8" xfId="0" applyNumberFormat="1" applyFont="1" applyBorder="1" applyAlignment="1" applyProtection="1">
      <alignment vertical="top" wrapText="1"/>
    </xf>
    <xf numFmtId="49" fontId="3" fillId="0" borderId="9" xfId="0" applyNumberFormat="1" applyFont="1" applyBorder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vertical="top"/>
    </xf>
    <xf numFmtId="0" fontId="9" fillId="0" borderId="0" xfId="1" applyFont="1" applyBorder="1" applyAlignment="1">
      <alignment horizontal="center"/>
    </xf>
    <xf numFmtId="49" fontId="3" fillId="0" borderId="2" xfId="1" applyNumberFormat="1" applyFont="1" applyBorder="1" applyAlignment="1">
      <alignment vertical="top"/>
    </xf>
    <xf numFmtId="49" fontId="3" fillId="0" borderId="2" xfId="1" applyNumberFormat="1" applyFont="1" applyBorder="1" applyAlignment="1">
      <alignment vertical="top" wrapText="1"/>
    </xf>
    <xf numFmtId="1" fontId="5" fillId="0" borderId="2" xfId="0" applyNumberFormat="1" applyFont="1" applyBorder="1" applyAlignment="1">
      <alignment vertical="top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top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52" zoomScale="66" zoomScaleNormal="66" workbookViewId="0">
      <selection activeCell="A56" sqref="A56"/>
    </sheetView>
  </sheetViews>
  <sheetFormatPr defaultRowHeight="15" x14ac:dyDescent="0.25"/>
  <cols>
    <col min="1" max="1" width="32" customWidth="1"/>
    <col min="2" max="2" width="37" customWidth="1"/>
    <col min="3" max="4" width="8.5703125" customWidth="1"/>
    <col min="5" max="5" width="8.42578125" customWidth="1"/>
    <col min="6" max="6" width="9.7109375" customWidth="1"/>
    <col min="7" max="7" width="8.85546875" customWidth="1"/>
  </cols>
  <sheetData>
    <row r="1" spans="1:7" x14ac:dyDescent="0.25">
      <c r="E1" t="s">
        <v>23</v>
      </c>
    </row>
    <row r="2" spans="1:7" hidden="1" x14ac:dyDescent="0.25">
      <c r="C2" t="s">
        <v>24</v>
      </c>
    </row>
    <row r="3" spans="1:7" hidden="1" x14ac:dyDescent="0.25">
      <c r="C3" t="s">
        <v>25</v>
      </c>
    </row>
    <row r="4" spans="1:7" ht="16.5" x14ac:dyDescent="0.25">
      <c r="A4" s="96" t="s">
        <v>26</v>
      </c>
      <c r="B4" s="96"/>
      <c r="C4" s="96"/>
      <c r="D4" s="96"/>
      <c r="E4" s="96"/>
      <c r="F4" s="88"/>
    </row>
    <row r="5" spans="1:7" ht="16.5" x14ac:dyDescent="0.25">
      <c r="A5" s="67"/>
      <c r="B5" s="68" t="s">
        <v>199</v>
      </c>
      <c r="C5" s="68"/>
      <c r="D5" s="88"/>
      <c r="E5" s="69"/>
      <c r="F5" s="69"/>
    </row>
    <row r="6" spans="1:7" ht="26.25" customHeight="1" x14ac:dyDescent="0.25">
      <c r="A6" s="1"/>
      <c r="B6" s="1"/>
      <c r="C6" s="1"/>
      <c r="D6" s="1"/>
      <c r="E6" s="2" t="s">
        <v>0</v>
      </c>
      <c r="F6" s="2"/>
    </row>
    <row r="7" spans="1:7" ht="77.25" customHeight="1" x14ac:dyDescent="0.25">
      <c r="A7" s="49" t="s">
        <v>1</v>
      </c>
      <c r="B7" s="49" t="s">
        <v>2</v>
      </c>
      <c r="C7" s="49" t="s">
        <v>22</v>
      </c>
      <c r="D7" s="49" t="s">
        <v>200</v>
      </c>
      <c r="E7" s="50" t="s">
        <v>3</v>
      </c>
      <c r="F7" s="50" t="s">
        <v>201</v>
      </c>
      <c r="G7" s="50" t="s">
        <v>202</v>
      </c>
    </row>
    <row r="8" spans="1:7" ht="40.5" customHeight="1" x14ac:dyDescent="0.25">
      <c r="A8" s="32" t="s">
        <v>121</v>
      </c>
      <c r="B8" s="33" t="s">
        <v>4</v>
      </c>
      <c r="C8" s="34">
        <f>C9+C14+C17+C25+C31+C41+C50+C54+C59+C28</f>
        <v>28281.200000000001</v>
      </c>
      <c r="D8" s="34">
        <f>D9+D14+D17+D25+D31+D41+D50+D54+D59+D28</f>
        <v>5580.6</v>
      </c>
      <c r="E8" s="34">
        <f>E9+E14+E17+E25+E31+E41+E50+E54+E59+E28</f>
        <v>5565.6</v>
      </c>
      <c r="F8" s="34">
        <f>E8/D8*100</f>
        <v>99.731211697666922</v>
      </c>
      <c r="G8" s="59">
        <f>E8/C8*100</f>
        <v>19.679504405753644</v>
      </c>
    </row>
    <row r="9" spans="1:7" s="42" customFormat="1" ht="32.25" customHeight="1" x14ac:dyDescent="0.25">
      <c r="A9" s="32" t="s">
        <v>122</v>
      </c>
      <c r="B9" s="33" t="s">
        <v>5</v>
      </c>
      <c r="C9" s="34">
        <f>C10</f>
        <v>5248.0000000000009</v>
      </c>
      <c r="D9" s="34">
        <f>D10</f>
        <v>1242.9000000000001</v>
      </c>
      <c r="E9" s="34">
        <f>E10</f>
        <v>1036.3999999999999</v>
      </c>
      <c r="F9" s="34">
        <f t="shared" ref="F9:F69" si="0">E9/D9*100</f>
        <v>83.385630380561565</v>
      </c>
      <c r="G9" s="59">
        <f t="shared" ref="G9:G69" si="1">E9/C9*100</f>
        <v>19.748475609756092</v>
      </c>
    </row>
    <row r="10" spans="1:7" ht="23.25" customHeight="1" x14ac:dyDescent="0.25">
      <c r="A10" s="35" t="s">
        <v>6</v>
      </c>
      <c r="B10" s="36" t="s">
        <v>7</v>
      </c>
      <c r="C10" s="37">
        <f>C11+C12+C13</f>
        <v>5248.0000000000009</v>
      </c>
      <c r="D10" s="37">
        <f>D11+D12+D13</f>
        <v>1242.9000000000001</v>
      </c>
      <c r="E10" s="37">
        <f>E11+E12+E13</f>
        <v>1036.3999999999999</v>
      </c>
      <c r="F10" s="34">
        <f t="shared" si="0"/>
        <v>83.385630380561565</v>
      </c>
      <c r="G10" s="58">
        <f t="shared" si="1"/>
        <v>19.748475609756092</v>
      </c>
    </row>
    <row r="11" spans="1:7" ht="144.75" customHeight="1" x14ac:dyDescent="0.25">
      <c r="A11" s="35" t="s">
        <v>8</v>
      </c>
      <c r="B11" s="60" t="s">
        <v>105</v>
      </c>
      <c r="C11" s="37">
        <v>5196.1000000000004</v>
      </c>
      <c r="D11" s="37">
        <v>1231.0999999999999</v>
      </c>
      <c r="E11" s="38">
        <v>1021</v>
      </c>
      <c r="F11" s="34">
        <f t="shared" si="0"/>
        <v>82.933961497847463</v>
      </c>
      <c r="G11" s="58">
        <f t="shared" si="1"/>
        <v>19.649352398914569</v>
      </c>
    </row>
    <row r="12" spans="1:7" ht="247.5" customHeight="1" x14ac:dyDescent="0.25">
      <c r="A12" s="35" t="s">
        <v>123</v>
      </c>
      <c r="B12" s="39" t="s">
        <v>106</v>
      </c>
      <c r="C12" s="37">
        <v>6.8</v>
      </c>
      <c r="D12" s="37">
        <v>3.9</v>
      </c>
      <c r="E12" s="38">
        <v>4.3</v>
      </c>
      <c r="F12" s="34">
        <f t="shared" si="0"/>
        <v>110.25641025641026</v>
      </c>
      <c r="G12" s="58">
        <f t="shared" si="1"/>
        <v>63.235294117647058</v>
      </c>
    </row>
    <row r="13" spans="1:7" ht="101.25" customHeight="1" x14ac:dyDescent="0.25">
      <c r="A13" s="35" t="s">
        <v>124</v>
      </c>
      <c r="B13" s="36" t="s">
        <v>27</v>
      </c>
      <c r="C13" s="37">
        <v>45.1</v>
      </c>
      <c r="D13" s="37">
        <v>7.9</v>
      </c>
      <c r="E13" s="38">
        <v>11.1</v>
      </c>
      <c r="F13" s="34">
        <f t="shared" si="0"/>
        <v>140.50632911392404</v>
      </c>
      <c r="G13" s="58">
        <f t="shared" si="1"/>
        <v>24.611973392461195</v>
      </c>
    </row>
    <row r="14" spans="1:7" s="42" customFormat="1" ht="34.5" customHeight="1" x14ac:dyDescent="0.25">
      <c r="A14" s="33" t="s">
        <v>183</v>
      </c>
      <c r="B14" s="33" t="s">
        <v>181</v>
      </c>
      <c r="C14" s="34">
        <f>C15</f>
        <v>5</v>
      </c>
      <c r="D14" s="34">
        <f t="shared" ref="D14:E15" si="2">D15</f>
        <v>0</v>
      </c>
      <c r="E14" s="34">
        <f t="shared" si="2"/>
        <v>0</v>
      </c>
      <c r="F14" s="34"/>
      <c r="G14" s="59">
        <f t="shared" si="1"/>
        <v>0</v>
      </c>
    </row>
    <row r="15" spans="1:7" ht="39" customHeight="1" x14ac:dyDescent="0.25">
      <c r="A15" s="36" t="s">
        <v>184</v>
      </c>
      <c r="B15" s="36" t="s">
        <v>182</v>
      </c>
      <c r="C15" s="37">
        <f>C16</f>
        <v>5</v>
      </c>
      <c r="D15" s="37">
        <f t="shared" si="2"/>
        <v>0</v>
      </c>
      <c r="E15" s="37">
        <f t="shared" si="2"/>
        <v>0</v>
      </c>
      <c r="F15" s="34"/>
      <c r="G15" s="59">
        <f t="shared" si="1"/>
        <v>0</v>
      </c>
    </row>
    <row r="16" spans="1:7" ht="37.5" customHeight="1" x14ac:dyDescent="0.25">
      <c r="A16" s="36" t="s">
        <v>185</v>
      </c>
      <c r="B16" s="36" t="s">
        <v>182</v>
      </c>
      <c r="C16" s="37">
        <v>5</v>
      </c>
      <c r="D16" s="37"/>
      <c r="E16" s="38"/>
      <c r="F16" s="34"/>
      <c r="G16" s="59">
        <f t="shared" si="1"/>
        <v>0</v>
      </c>
    </row>
    <row r="17" spans="1:7" s="42" customFormat="1" ht="15.75" x14ac:dyDescent="0.25">
      <c r="A17" s="32" t="s">
        <v>9</v>
      </c>
      <c r="B17" s="33" t="s">
        <v>10</v>
      </c>
      <c r="C17" s="34">
        <f>C18+C20</f>
        <v>19779.2</v>
      </c>
      <c r="D17" s="34">
        <f>D18+D20</f>
        <v>3691.2999999999997</v>
      </c>
      <c r="E17" s="34">
        <f>E18+E20</f>
        <v>3734.3</v>
      </c>
      <c r="F17" s="34">
        <f t="shared" si="0"/>
        <v>101.16490125430066</v>
      </c>
      <c r="G17" s="59">
        <f t="shared" si="1"/>
        <v>18.879934476621905</v>
      </c>
    </row>
    <row r="18" spans="1:7" ht="31.5" x14ac:dyDescent="0.25">
      <c r="A18" s="35" t="s">
        <v>125</v>
      </c>
      <c r="B18" s="36" t="s">
        <v>11</v>
      </c>
      <c r="C18" s="37">
        <f>C19</f>
        <v>2279</v>
      </c>
      <c r="D18" s="37">
        <f>D19</f>
        <v>151</v>
      </c>
      <c r="E18" s="37">
        <f>E19</f>
        <v>217.4</v>
      </c>
      <c r="F18" s="34">
        <f t="shared" si="0"/>
        <v>143.97350993377484</v>
      </c>
      <c r="G18" s="59">
        <f t="shared" si="1"/>
        <v>9.5392716103554189</v>
      </c>
    </row>
    <row r="19" spans="1:7" ht="98.25" customHeight="1" x14ac:dyDescent="0.25">
      <c r="A19" s="35" t="s">
        <v>126</v>
      </c>
      <c r="B19" s="36" t="s">
        <v>107</v>
      </c>
      <c r="C19" s="37">
        <v>2279</v>
      </c>
      <c r="D19" s="37">
        <v>151</v>
      </c>
      <c r="E19" s="38">
        <v>217.4</v>
      </c>
      <c r="F19" s="34">
        <f t="shared" si="0"/>
        <v>143.97350993377484</v>
      </c>
      <c r="G19" s="59">
        <f t="shared" si="1"/>
        <v>9.5392716103554189</v>
      </c>
    </row>
    <row r="20" spans="1:7" ht="15.75" x14ac:dyDescent="0.25">
      <c r="A20" s="35" t="s">
        <v>127</v>
      </c>
      <c r="B20" s="36" t="s">
        <v>12</v>
      </c>
      <c r="C20" s="37">
        <f>C21+C23</f>
        <v>17500.2</v>
      </c>
      <c r="D20" s="37">
        <f>D21+D23</f>
        <v>3540.2999999999997</v>
      </c>
      <c r="E20" s="37">
        <f>E21+E23</f>
        <v>3516.9</v>
      </c>
      <c r="F20" s="34">
        <f t="shared" si="0"/>
        <v>99.339039064486073</v>
      </c>
      <c r="G20" s="59">
        <f t="shared" si="1"/>
        <v>20.096341756094215</v>
      </c>
    </row>
    <row r="21" spans="1:7" ht="25.5" customHeight="1" x14ac:dyDescent="0.25">
      <c r="A21" s="35" t="s">
        <v>109</v>
      </c>
      <c r="B21" s="36" t="s">
        <v>108</v>
      </c>
      <c r="C21" s="37">
        <f>C22</f>
        <v>11208.1</v>
      </c>
      <c r="D21" s="37">
        <f>D22</f>
        <v>2931.2</v>
      </c>
      <c r="E21" s="37">
        <f>E22</f>
        <v>2708.3</v>
      </c>
      <c r="F21" s="34">
        <f t="shared" si="0"/>
        <v>92.395605895196525</v>
      </c>
      <c r="G21" s="59">
        <f t="shared" si="1"/>
        <v>24.163774413147635</v>
      </c>
    </row>
    <row r="22" spans="1:7" ht="72" customHeight="1" x14ac:dyDescent="0.25">
      <c r="A22" s="35" t="s">
        <v>110</v>
      </c>
      <c r="B22" s="36" t="s">
        <v>111</v>
      </c>
      <c r="C22" s="37">
        <v>11208.1</v>
      </c>
      <c r="D22" s="37">
        <v>2931.2</v>
      </c>
      <c r="E22" s="38">
        <v>2708.3</v>
      </c>
      <c r="F22" s="34">
        <f t="shared" si="0"/>
        <v>92.395605895196525</v>
      </c>
      <c r="G22" s="59">
        <f t="shared" si="1"/>
        <v>24.163774413147635</v>
      </c>
    </row>
    <row r="23" spans="1:7" ht="36.75" customHeight="1" x14ac:dyDescent="0.25">
      <c r="A23" s="35" t="s">
        <v>112</v>
      </c>
      <c r="B23" s="36" t="s">
        <v>113</v>
      </c>
      <c r="C23" s="37">
        <f>C24</f>
        <v>6292.1</v>
      </c>
      <c r="D23" s="37">
        <f>D24</f>
        <v>609.1</v>
      </c>
      <c r="E23" s="37">
        <f>E24</f>
        <v>808.6</v>
      </c>
      <c r="F23" s="34">
        <f t="shared" si="0"/>
        <v>132.75324248891806</v>
      </c>
      <c r="G23" s="59">
        <f t="shared" si="1"/>
        <v>12.851035425374677</v>
      </c>
    </row>
    <row r="24" spans="1:7" ht="74.25" customHeight="1" x14ac:dyDescent="0.25">
      <c r="A24" s="35" t="s">
        <v>114</v>
      </c>
      <c r="B24" s="36" t="s">
        <v>115</v>
      </c>
      <c r="C24" s="37">
        <v>6292.1</v>
      </c>
      <c r="D24" s="37">
        <v>609.1</v>
      </c>
      <c r="E24" s="38">
        <v>808.6</v>
      </c>
      <c r="F24" s="34">
        <f t="shared" si="0"/>
        <v>132.75324248891806</v>
      </c>
      <c r="G24" s="59">
        <f t="shared" si="1"/>
        <v>12.851035425374677</v>
      </c>
    </row>
    <row r="25" spans="1:7" ht="41.25" customHeight="1" x14ac:dyDescent="0.25">
      <c r="A25" s="54" t="s">
        <v>147</v>
      </c>
      <c r="B25" s="54" t="s">
        <v>146</v>
      </c>
      <c r="C25" s="34">
        <f t="shared" ref="C25:E26" si="3">C26</f>
        <v>0</v>
      </c>
      <c r="D25" s="34">
        <f t="shared" si="3"/>
        <v>0</v>
      </c>
      <c r="E25" s="34">
        <f t="shared" si="3"/>
        <v>0</v>
      </c>
      <c r="F25" s="34"/>
      <c r="G25" s="59"/>
    </row>
    <row r="26" spans="1:7" ht="96" customHeight="1" x14ac:dyDescent="0.25">
      <c r="A26" s="55" t="s">
        <v>150</v>
      </c>
      <c r="B26" s="55" t="s">
        <v>148</v>
      </c>
      <c r="C26" s="37">
        <f t="shared" si="3"/>
        <v>0</v>
      </c>
      <c r="D26" s="37">
        <f t="shared" si="3"/>
        <v>0</v>
      </c>
      <c r="E26" s="37">
        <f t="shared" si="3"/>
        <v>0</v>
      </c>
      <c r="F26" s="34"/>
      <c r="G26" s="59"/>
    </row>
    <row r="27" spans="1:7" ht="174" customHeight="1" x14ac:dyDescent="0.25">
      <c r="A27" s="56" t="s">
        <v>151</v>
      </c>
      <c r="B27" s="57" t="s">
        <v>149</v>
      </c>
      <c r="C27" s="37"/>
      <c r="D27" s="37"/>
      <c r="E27" s="38"/>
      <c r="F27" s="34"/>
      <c r="G27" s="59"/>
    </row>
    <row r="28" spans="1:7" ht="102.75" customHeight="1" x14ac:dyDescent="0.25">
      <c r="A28" s="84" t="s">
        <v>195</v>
      </c>
      <c r="B28" s="85" t="s">
        <v>194</v>
      </c>
      <c r="C28" s="34">
        <f>C29</f>
        <v>0</v>
      </c>
      <c r="D28" s="34"/>
      <c r="E28" s="34">
        <f t="shared" ref="E28:E29" si="4">E29</f>
        <v>0</v>
      </c>
      <c r="F28" s="34"/>
      <c r="G28" s="59"/>
    </row>
    <row r="29" spans="1:7" ht="36.75" customHeight="1" x14ac:dyDescent="0.25">
      <c r="A29" s="56" t="s">
        <v>196</v>
      </c>
      <c r="B29" s="57" t="s">
        <v>193</v>
      </c>
      <c r="C29" s="37">
        <f>C30</f>
        <v>0</v>
      </c>
      <c r="D29" s="37"/>
      <c r="E29" s="37">
        <f t="shared" si="4"/>
        <v>0</v>
      </c>
      <c r="F29" s="34"/>
      <c r="G29" s="59"/>
    </row>
    <row r="30" spans="1:7" ht="105" customHeight="1" x14ac:dyDescent="0.25">
      <c r="A30" s="56" t="s">
        <v>197</v>
      </c>
      <c r="B30" s="57" t="s">
        <v>192</v>
      </c>
      <c r="C30" s="37"/>
      <c r="D30" s="37"/>
      <c r="E30" s="38"/>
      <c r="F30" s="34"/>
      <c r="G30" s="59"/>
    </row>
    <row r="31" spans="1:7" s="42" customFormat="1" ht="125.25" customHeight="1" x14ac:dyDescent="0.25">
      <c r="A31" s="32" t="s">
        <v>129</v>
      </c>
      <c r="B31" s="33" t="s">
        <v>13</v>
      </c>
      <c r="C31" s="34">
        <f>C32+C39+C37</f>
        <v>3009</v>
      </c>
      <c r="D31" s="34">
        <f>D32+D39+D37</f>
        <v>595.1</v>
      </c>
      <c r="E31" s="34">
        <f>E32+E39+E37</f>
        <v>600.6</v>
      </c>
      <c r="F31" s="34">
        <f t="shared" si="0"/>
        <v>100.92421441774491</v>
      </c>
      <c r="G31" s="59">
        <f t="shared" si="1"/>
        <v>19.960119641076769</v>
      </c>
    </row>
    <row r="32" spans="1:7" ht="287.25" customHeight="1" x14ac:dyDescent="0.25">
      <c r="A32" s="35" t="s">
        <v>128</v>
      </c>
      <c r="B32" s="39" t="s">
        <v>28</v>
      </c>
      <c r="C32" s="37">
        <f>C33+C35</f>
        <v>2735</v>
      </c>
      <c r="D32" s="37">
        <f>D33+D35</f>
        <v>563</v>
      </c>
      <c r="E32" s="37">
        <f>E33+E35</f>
        <v>475.5</v>
      </c>
      <c r="F32" s="34">
        <f t="shared" si="0"/>
        <v>84.458259325044409</v>
      </c>
      <c r="G32" s="59">
        <f t="shared" si="1"/>
        <v>17.385740402193782</v>
      </c>
    </row>
    <row r="33" spans="1:7" ht="144.75" customHeight="1" x14ac:dyDescent="0.25">
      <c r="A33" s="43" t="s">
        <v>130</v>
      </c>
      <c r="B33" s="39" t="s">
        <v>101</v>
      </c>
      <c r="C33" s="37">
        <f>C34</f>
        <v>87</v>
      </c>
      <c r="D33" s="37">
        <f>D34</f>
        <v>22</v>
      </c>
      <c r="E33" s="37">
        <f>E34</f>
        <v>25.5</v>
      </c>
      <c r="F33" s="34">
        <f t="shared" si="0"/>
        <v>115.90909090909092</v>
      </c>
      <c r="G33" s="59">
        <f t="shared" si="1"/>
        <v>29.310344827586203</v>
      </c>
    </row>
    <row r="34" spans="1:7" ht="151.5" customHeight="1" x14ac:dyDescent="0.25">
      <c r="A34" s="43" t="s">
        <v>131</v>
      </c>
      <c r="B34" s="45" t="s">
        <v>104</v>
      </c>
      <c r="C34" s="37">
        <v>87</v>
      </c>
      <c r="D34" s="37">
        <v>22</v>
      </c>
      <c r="E34" s="37">
        <v>25.5</v>
      </c>
      <c r="F34" s="34">
        <f t="shared" si="0"/>
        <v>115.90909090909092</v>
      </c>
      <c r="G34" s="59">
        <f t="shared" si="1"/>
        <v>29.310344827586203</v>
      </c>
    </row>
    <row r="35" spans="1:7" ht="99" customHeight="1" x14ac:dyDescent="0.25">
      <c r="A35" s="35" t="s">
        <v>132</v>
      </c>
      <c r="B35" s="45" t="s">
        <v>102</v>
      </c>
      <c r="C35" s="37">
        <f>C36</f>
        <v>2648</v>
      </c>
      <c r="D35" s="37">
        <f>D36</f>
        <v>541</v>
      </c>
      <c r="E35" s="37">
        <f>E36</f>
        <v>450</v>
      </c>
      <c r="F35" s="34">
        <f t="shared" si="0"/>
        <v>83.179297597042506</v>
      </c>
      <c r="G35" s="59">
        <f t="shared" si="1"/>
        <v>16.993957703927492</v>
      </c>
    </row>
    <row r="36" spans="1:7" ht="90" customHeight="1" x14ac:dyDescent="0.25">
      <c r="A36" s="35" t="s">
        <v>133</v>
      </c>
      <c r="B36" s="36" t="s">
        <v>116</v>
      </c>
      <c r="C36" s="37">
        <v>2648</v>
      </c>
      <c r="D36" s="37">
        <v>541</v>
      </c>
      <c r="E36" s="38">
        <v>450</v>
      </c>
      <c r="F36" s="34">
        <f t="shared" si="0"/>
        <v>83.179297597042506</v>
      </c>
      <c r="G36" s="59">
        <f t="shared" si="1"/>
        <v>16.993957703927492</v>
      </c>
    </row>
    <row r="37" spans="1:7" ht="105" customHeight="1" x14ac:dyDescent="0.25">
      <c r="A37" s="61" t="s">
        <v>170</v>
      </c>
      <c r="B37" s="82" t="s">
        <v>168</v>
      </c>
      <c r="C37" s="81">
        <f>C38</f>
        <v>0</v>
      </c>
      <c r="D37" s="81">
        <f>D38</f>
        <v>0</v>
      </c>
      <c r="E37" s="37">
        <f>E38</f>
        <v>0</v>
      </c>
      <c r="F37" s="34"/>
      <c r="G37" s="59"/>
    </row>
    <row r="38" spans="1:7" ht="102.75" customHeight="1" x14ac:dyDescent="0.25">
      <c r="A38" s="61" t="s">
        <v>171</v>
      </c>
      <c r="B38" s="83" t="s">
        <v>169</v>
      </c>
      <c r="C38" s="81"/>
      <c r="D38" s="81"/>
      <c r="E38" s="38"/>
      <c r="F38" s="34"/>
      <c r="G38" s="59"/>
    </row>
    <row r="39" spans="1:7" ht="181.5" customHeight="1" x14ac:dyDescent="0.25">
      <c r="A39" s="51" t="s">
        <v>153</v>
      </c>
      <c r="B39" s="53" t="s">
        <v>152</v>
      </c>
      <c r="C39" s="37">
        <f>C40</f>
        <v>274</v>
      </c>
      <c r="D39" s="37">
        <f>D40</f>
        <v>32.1</v>
      </c>
      <c r="E39" s="37">
        <f>E40</f>
        <v>125.1</v>
      </c>
      <c r="F39" s="34">
        <f t="shared" si="0"/>
        <v>389.71962616822424</v>
      </c>
      <c r="G39" s="59">
        <f t="shared" si="1"/>
        <v>45.65693430656934</v>
      </c>
    </row>
    <row r="40" spans="1:7" ht="164.25" customHeight="1" x14ac:dyDescent="0.25">
      <c r="A40" s="51" t="s">
        <v>155</v>
      </c>
      <c r="B40" s="52" t="s">
        <v>154</v>
      </c>
      <c r="C40" s="37">
        <v>274</v>
      </c>
      <c r="D40" s="37">
        <v>32.1</v>
      </c>
      <c r="E40" s="38">
        <v>125.1</v>
      </c>
      <c r="F40" s="34">
        <f t="shared" si="0"/>
        <v>389.71962616822424</v>
      </c>
      <c r="G40" s="59">
        <f t="shared" si="1"/>
        <v>45.65693430656934</v>
      </c>
    </row>
    <row r="41" spans="1:7" s="42" customFormat="1" ht="72" customHeight="1" x14ac:dyDescent="0.25">
      <c r="A41" s="32" t="s">
        <v>134</v>
      </c>
      <c r="B41" s="33" t="s">
        <v>14</v>
      </c>
      <c r="C41" s="34">
        <f>C45+C42</f>
        <v>229</v>
      </c>
      <c r="D41" s="34">
        <f>D45+D42</f>
        <v>49.3</v>
      </c>
      <c r="E41" s="34">
        <f>E45+E42</f>
        <v>142.79999999999998</v>
      </c>
      <c r="F41" s="34">
        <f t="shared" si="0"/>
        <v>289.65517241379308</v>
      </c>
      <c r="G41" s="59">
        <f t="shared" si="1"/>
        <v>62.358078602620083</v>
      </c>
    </row>
    <row r="42" spans="1:7" s="62" customFormat="1" ht="33" customHeight="1" x14ac:dyDescent="0.25">
      <c r="A42" s="35" t="s">
        <v>174</v>
      </c>
      <c r="B42" s="36" t="s">
        <v>172</v>
      </c>
      <c r="C42" s="37">
        <f>C44</f>
        <v>37</v>
      </c>
      <c r="D42" s="37">
        <f>D44</f>
        <v>8.3000000000000007</v>
      </c>
      <c r="E42" s="37">
        <f>E44</f>
        <v>4.5999999999999996</v>
      </c>
      <c r="F42" s="34">
        <f t="shared" si="0"/>
        <v>55.421686746987945</v>
      </c>
      <c r="G42" s="59">
        <f t="shared" si="1"/>
        <v>12.432432432432432</v>
      </c>
    </row>
    <row r="43" spans="1:7" s="62" customFormat="1" ht="33" customHeight="1" x14ac:dyDescent="0.25">
      <c r="A43" s="35" t="s">
        <v>177</v>
      </c>
      <c r="B43" s="36" t="s">
        <v>176</v>
      </c>
      <c r="C43" s="37">
        <f>C44</f>
        <v>37</v>
      </c>
      <c r="D43" s="37">
        <f>D44</f>
        <v>8.3000000000000007</v>
      </c>
      <c r="E43" s="37">
        <f>E44</f>
        <v>4.5999999999999996</v>
      </c>
      <c r="F43" s="34">
        <f t="shared" si="0"/>
        <v>55.421686746987945</v>
      </c>
      <c r="G43" s="59">
        <f t="shared" si="1"/>
        <v>12.432432432432432</v>
      </c>
    </row>
    <row r="44" spans="1:7" s="62" customFormat="1" ht="69" customHeight="1" x14ac:dyDescent="0.25">
      <c r="A44" s="35" t="s">
        <v>175</v>
      </c>
      <c r="B44" s="36" t="s">
        <v>173</v>
      </c>
      <c r="C44" s="37">
        <v>37</v>
      </c>
      <c r="D44" s="37">
        <v>8.3000000000000007</v>
      </c>
      <c r="E44" s="37">
        <v>4.5999999999999996</v>
      </c>
      <c r="F44" s="34">
        <f t="shared" si="0"/>
        <v>55.421686746987945</v>
      </c>
      <c r="G44" s="59">
        <f t="shared" si="1"/>
        <v>12.432432432432432</v>
      </c>
    </row>
    <row r="45" spans="1:7" ht="31.5" customHeight="1" x14ac:dyDescent="0.25">
      <c r="A45" s="35" t="s">
        <v>135</v>
      </c>
      <c r="B45" s="36" t="s">
        <v>29</v>
      </c>
      <c r="C45" s="37">
        <f>C48+C46</f>
        <v>192</v>
      </c>
      <c r="D45" s="37">
        <f>D48+D46</f>
        <v>41</v>
      </c>
      <c r="E45" s="37">
        <f>E48+E46</f>
        <v>138.19999999999999</v>
      </c>
      <c r="F45" s="34">
        <f t="shared" si="0"/>
        <v>337.07317073170731</v>
      </c>
      <c r="G45" s="59">
        <f t="shared" si="1"/>
        <v>71.979166666666657</v>
      </c>
    </row>
    <row r="46" spans="1:7" ht="71.25" customHeight="1" x14ac:dyDescent="0.25">
      <c r="A46" s="56" t="s">
        <v>158</v>
      </c>
      <c r="B46" s="55" t="s">
        <v>156</v>
      </c>
      <c r="C46" s="37">
        <f>C47</f>
        <v>192</v>
      </c>
      <c r="D46" s="37">
        <f>D47</f>
        <v>41</v>
      </c>
      <c r="E46" s="37">
        <f>E47</f>
        <v>39.700000000000003</v>
      </c>
      <c r="F46" s="34">
        <f t="shared" si="0"/>
        <v>96.82926829268294</v>
      </c>
      <c r="G46" s="59">
        <f t="shared" si="1"/>
        <v>20.677083333333336</v>
      </c>
    </row>
    <row r="47" spans="1:7" ht="85.5" customHeight="1" x14ac:dyDescent="0.25">
      <c r="A47" s="56" t="s">
        <v>159</v>
      </c>
      <c r="B47" s="55" t="s">
        <v>157</v>
      </c>
      <c r="C47" s="37">
        <v>192</v>
      </c>
      <c r="D47" s="37">
        <v>41</v>
      </c>
      <c r="E47" s="37">
        <v>39.700000000000003</v>
      </c>
      <c r="F47" s="34">
        <f t="shared" si="0"/>
        <v>96.82926829268294</v>
      </c>
      <c r="G47" s="59">
        <f t="shared" si="1"/>
        <v>20.677083333333336</v>
      </c>
    </row>
    <row r="48" spans="1:7" ht="42" customHeight="1" x14ac:dyDescent="0.25">
      <c r="A48" s="35" t="s">
        <v>136</v>
      </c>
      <c r="B48" s="36" t="s">
        <v>30</v>
      </c>
      <c r="C48" s="37">
        <f t="shared" ref="C48:E48" si="5">C49</f>
        <v>0</v>
      </c>
      <c r="D48" s="37">
        <f t="shared" si="5"/>
        <v>0</v>
      </c>
      <c r="E48" s="37">
        <f t="shared" si="5"/>
        <v>98.5</v>
      </c>
      <c r="F48" s="34"/>
      <c r="G48" s="59"/>
    </row>
    <row r="49" spans="1:7" ht="47.25" x14ac:dyDescent="0.25">
      <c r="A49" s="35" t="s">
        <v>137</v>
      </c>
      <c r="B49" s="36" t="s">
        <v>117</v>
      </c>
      <c r="C49" s="37"/>
      <c r="D49" s="37"/>
      <c r="E49" s="38">
        <v>98.5</v>
      </c>
      <c r="F49" s="34"/>
      <c r="G49" s="59"/>
    </row>
    <row r="50" spans="1:7" s="42" customFormat="1" ht="47.25" customHeight="1" x14ac:dyDescent="0.25">
      <c r="A50" s="32" t="s">
        <v>138</v>
      </c>
      <c r="B50" s="33" t="s">
        <v>15</v>
      </c>
      <c r="C50" s="34">
        <f>C51</f>
        <v>0</v>
      </c>
      <c r="D50" s="34">
        <f t="shared" ref="D50:E50" si="6">D51</f>
        <v>0</v>
      </c>
      <c r="E50" s="34">
        <f t="shared" si="6"/>
        <v>33</v>
      </c>
      <c r="F50" s="34"/>
      <c r="G50" s="34"/>
    </row>
    <row r="51" spans="1:7" ht="176.25" customHeight="1" x14ac:dyDescent="0.25">
      <c r="A51" s="35" t="s">
        <v>139</v>
      </c>
      <c r="B51" s="36" t="s">
        <v>16</v>
      </c>
      <c r="C51" s="37">
        <f>C52</f>
        <v>0</v>
      </c>
      <c r="D51" s="37"/>
      <c r="E51" s="37">
        <f>E52</f>
        <v>33</v>
      </c>
      <c r="F51" s="34"/>
      <c r="G51" s="59"/>
    </row>
    <row r="52" spans="1:7" ht="177.75" customHeight="1" x14ac:dyDescent="0.25">
      <c r="A52" s="35" t="s">
        <v>160</v>
      </c>
      <c r="B52" s="39" t="s">
        <v>31</v>
      </c>
      <c r="C52" s="37">
        <f>C53</f>
        <v>0</v>
      </c>
      <c r="D52" s="37"/>
      <c r="E52" s="37">
        <f>E53</f>
        <v>33</v>
      </c>
      <c r="F52" s="34"/>
      <c r="G52" s="59"/>
    </row>
    <row r="53" spans="1:7" ht="198" customHeight="1" x14ac:dyDescent="0.25">
      <c r="A53" s="35" t="s">
        <v>140</v>
      </c>
      <c r="B53" s="39" t="s">
        <v>118</v>
      </c>
      <c r="C53" s="37"/>
      <c r="D53" s="37"/>
      <c r="E53" s="38">
        <v>33</v>
      </c>
      <c r="F53" s="34"/>
      <c r="G53" s="59"/>
    </row>
    <row r="54" spans="1:7" ht="40.5" customHeight="1" x14ac:dyDescent="0.25">
      <c r="A54" s="32" t="s">
        <v>141</v>
      </c>
      <c r="B54" s="46" t="s">
        <v>95</v>
      </c>
      <c r="C54" s="34">
        <f>C55+C57</f>
        <v>0</v>
      </c>
      <c r="D54" s="34"/>
      <c r="E54" s="34">
        <f>E55+E57</f>
        <v>8.6</v>
      </c>
      <c r="F54" s="34"/>
      <c r="G54" s="59"/>
    </row>
    <row r="55" spans="1:7" ht="126" customHeight="1" x14ac:dyDescent="0.25">
      <c r="A55" s="51" t="s">
        <v>164</v>
      </c>
      <c r="B55" s="52" t="s">
        <v>161</v>
      </c>
      <c r="C55" s="34">
        <f>C56</f>
        <v>0</v>
      </c>
      <c r="D55" s="34"/>
      <c r="E55" s="34">
        <f>E56</f>
        <v>2.4</v>
      </c>
      <c r="F55" s="34"/>
      <c r="G55" s="59"/>
    </row>
    <row r="56" spans="1:7" ht="135.75" customHeight="1" x14ac:dyDescent="0.25">
      <c r="A56" s="51" t="s">
        <v>163</v>
      </c>
      <c r="B56" s="52" t="s">
        <v>162</v>
      </c>
      <c r="C56" s="34"/>
      <c r="D56" s="34"/>
      <c r="E56" s="34">
        <v>2.4</v>
      </c>
      <c r="F56" s="34"/>
      <c r="G56" s="59"/>
    </row>
    <row r="57" spans="1:7" ht="53.25" customHeight="1" x14ac:dyDescent="0.25">
      <c r="A57" s="31" t="s">
        <v>143</v>
      </c>
      <c r="B57" s="30" t="s">
        <v>94</v>
      </c>
      <c r="C57" s="37">
        <f>C58</f>
        <v>0</v>
      </c>
      <c r="D57" s="37"/>
      <c r="E57" s="37">
        <f>E58</f>
        <v>6.2</v>
      </c>
      <c r="F57" s="34"/>
      <c r="G57" s="59"/>
    </row>
    <row r="58" spans="1:7" ht="84.75" customHeight="1" x14ac:dyDescent="0.25">
      <c r="A58" s="70" t="s">
        <v>142</v>
      </c>
      <c r="B58" s="71" t="s">
        <v>119</v>
      </c>
      <c r="C58" s="72"/>
      <c r="D58" s="72"/>
      <c r="E58" s="73">
        <v>6.2</v>
      </c>
      <c r="F58" s="34"/>
      <c r="G58" s="59"/>
    </row>
    <row r="59" spans="1:7" s="42" customFormat="1" ht="42.75" customHeight="1" x14ac:dyDescent="0.25">
      <c r="A59" s="79" t="s">
        <v>190</v>
      </c>
      <c r="B59" s="80" t="s">
        <v>188</v>
      </c>
      <c r="C59" s="34">
        <f>C60</f>
        <v>11</v>
      </c>
      <c r="D59" s="34">
        <f>D60</f>
        <v>2</v>
      </c>
      <c r="E59" s="34">
        <f>E60</f>
        <v>9.9</v>
      </c>
      <c r="F59" s="34">
        <f t="shared" si="0"/>
        <v>495</v>
      </c>
      <c r="G59" s="59">
        <f t="shared" si="1"/>
        <v>90</v>
      </c>
    </row>
    <row r="60" spans="1:7" ht="54.75" customHeight="1" x14ac:dyDescent="0.25">
      <c r="A60" s="77" t="s">
        <v>191</v>
      </c>
      <c r="B60" s="78" t="s">
        <v>189</v>
      </c>
      <c r="C60" s="37">
        <v>11</v>
      </c>
      <c r="D60" s="37">
        <v>2</v>
      </c>
      <c r="E60" s="38">
        <v>9.9</v>
      </c>
      <c r="F60" s="34">
        <f t="shared" si="0"/>
        <v>495</v>
      </c>
      <c r="G60" s="59">
        <f t="shared" si="1"/>
        <v>90</v>
      </c>
    </row>
    <row r="61" spans="1:7" ht="42.75" customHeight="1" x14ac:dyDescent="0.25">
      <c r="A61" s="74" t="s">
        <v>144</v>
      </c>
      <c r="B61" s="75" t="s">
        <v>103</v>
      </c>
      <c r="C61" s="76">
        <f>C62+C73</f>
        <v>19633.3</v>
      </c>
      <c r="D61" s="76">
        <f t="shared" ref="D61" si="7">D62+D73</f>
        <v>2678</v>
      </c>
      <c r="E61" s="76">
        <f>E62+E73</f>
        <v>2707.2959999999998</v>
      </c>
      <c r="F61" s="34">
        <f t="shared" si="0"/>
        <v>101.09395070948469</v>
      </c>
      <c r="G61" s="59">
        <f t="shared" si="1"/>
        <v>13.789306942796168</v>
      </c>
    </row>
    <row r="62" spans="1:7" ht="87" customHeight="1" x14ac:dyDescent="0.25">
      <c r="A62" s="44" t="s">
        <v>145</v>
      </c>
      <c r="B62" s="33" t="s">
        <v>17</v>
      </c>
      <c r="C62" s="34">
        <f t="shared" ref="C62:D62" si="8">C63+C66+C69</f>
        <v>19633.3</v>
      </c>
      <c r="D62" s="34">
        <f t="shared" si="8"/>
        <v>2678</v>
      </c>
      <c r="E62" s="34">
        <f>E63+E66+E69</f>
        <v>2677.5</v>
      </c>
      <c r="F62" s="34">
        <f t="shared" si="0"/>
        <v>99.98132935026139</v>
      </c>
      <c r="G62" s="59">
        <f t="shared" si="1"/>
        <v>13.637544376136463</v>
      </c>
    </row>
    <row r="63" spans="1:7" ht="57.75" customHeight="1" x14ac:dyDescent="0.25">
      <c r="A63" s="35" t="s">
        <v>205</v>
      </c>
      <c r="B63" s="36" t="s">
        <v>18</v>
      </c>
      <c r="C63" s="37">
        <f t="shared" ref="C63:E64" si="9">C64</f>
        <v>401</v>
      </c>
      <c r="D63" s="37">
        <f t="shared" si="9"/>
        <v>101</v>
      </c>
      <c r="E63" s="37">
        <f t="shared" si="9"/>
        <v>101</v>
      </c>
      <c r="F63" s="34">
        <f t="shared" si="0"/>
        <v>100</v>
      </c>
      <c r="G63" s="59">
        <f t="shared" si="1"/>
        <v>25.187032418952622</v>
      </c>
    </row>
    <row r="64" spans="1:7" ht="31.5" x14ac:dyDescent="0.25">
      <c r="A64" s="35" t="s">
        <v>204</v>
      </c>
      <c r="B64" s="36" t="s">
        <v>19</v>
      </c>
      <c r="C64" s="37">
        <f t="shared" si="9"/>
        <v>401</v>
      </c>
      <c r="D64" s="37">
        <f t="shared" si="9"/>
        <v>101</v>
      </c>
      <c r="E64" s="37">
        <f t="shared" si="9"/>
        <v>101</v>
      </c>
      <c r="F64" s="34">
        <f t="shared" si="0"/>
        <v>100</v>
      </c>
      <c r="G64" s="59">
        <f t="shared" si="1"/>
        <v>25.187032418952622</v>
      </c>
    </row>
    <row r="65" spans="1:7" ht="47.25" x14ac:dyDescent="0.25">
      <c r="A65" s="36" t="s">
        <v>203</v>
      </c>
      <c r="B65" s="36" t="s">
        <v>32</v>
      </c>
      <c r="C65" s="37">
        <v>401</v>
      </c>
      <c r="D65" s="37">
        <v>101</v>
      </c>
      <c r="E65" s="38">
        <v>101</v>
      </c>
      <c r="F65" s="34">
        <f t="shared" si="0"/>
        <v>100</v>
      </c>
      <c r="G65" s="59">
        <f t="shared" si="1"/>
        <v>25.187032418952622</v>
      </c>
    </row>
    <row r="66" spans="1:7" ht="47.25" x14ac:dyDescent="0.25">
      <c r="A66" s="35" t="s">
        <v>207</v>
      </c>
      <c r="B66" s="36" t="s">
        <v>20</v>
      </c>
      <c r="C66" s="37">
        <f t="shared" ref="C66:E67" si="10">C67</f>
        <v>1069</v>
      </c>
      <c r="D66" s="37">
        <f t="shared" si="10"/>
        <v>130</v>
      </c>
      <c r="E66" s="37">
        <f t="shared" si="10"/>
        <v>130</v>
      </c>
      <c r="F66" s="34">
        <f t="shared" si="0"/>
        <v>100</v>
      </c>
      <c r="G66" s="59">
        <f t="shared" si="1"/>
        <v>12.160898035547241</v>
      </c>
    </row>
    <row r="67" spans="1:7" ht="65.25" customHeight="1" x14ac:dyDescent="0.25">
      <c r="A67" s="35" t="s">
        <v>208</v>
      </c>
      <c r="B67" s="36" t="s">
        <v>33</v>
      </c>
      <c r="C67" s="37">
        <f t="shared" si="10"/>
        <v>1069</v>
      </c>
      <c r="D67" s="37">
        <f t="shared" si="10"/>
        <v>130</v>
      </c>
      <c r="E67" s="37">
        <f t="shared" si="10"/>
        <v>130</v>
      </c>
      <c r="F67" s="34">
        <f t="shared" si="0"/>
        <v>100</v>
      </c>
      <c r="G67" s="59">
        <f t="shared" si="1"/>
        <v>12.160898035547241</v>
      </c>
    </row>
    <row r="68" spans="1:7" ht="67.5" customHeight="1" x14ac:dyDescent="0.25">
      <c r="A68" s="35" t="s">
        <v>206</v>
      </c>
      <c r="B68" s="36" t="s">
        <v>34</v>
      </c>
      <c r="C68" s="37">
        <v>1069</v>
      </c>
      <c r="D68" s="37">
        <v>130</v>
      </c>
      <c r="E68" s="38">
        <v>130</v>
      </c>
      <c r="F68" s="34">
        <f t="shared" si="0"/>
        <v>100</v>
      </c>
      <c r="G68" s="59">
        <f t="shared" si="1"/>
        <v>12.160898035547241</v>
      </c>
    </row>
    <row r="69" spans="1:7" ht="29.25" customHeight="1" x14ac:dyDescent="0.25">
      <c r="A69" s="35" t="s">
        <v>209</v>
      </c>
      <c r="B69" s="36" t="s">
        <v>21</v>
      </c>
      <c r="C69" s="37">
        <f>C70+C72</f>
        <v>18163.3</v>
      </c>
      <c r="D69" s="37">
        <f>D70+D72</f>
        <v>2447</v>
      </c>
      <c r="E69" s="37">
        <f>E70+E72</f>
        <v>2446.5</v>
      </c>
      <c r="F69" s="34">
        <f t="shared" si="0"/>
        <v>99.979566816510015</v>
      </c>
      <c r="G69" s="59">
        <f t="shared" si="1"/>
        <v>13.46946865382392</v>
      </c>
    </row>
    <row r="70" spans="1:7" ht="122.25" customHeight="1" x14ac:dyDescent="0.25">
      <c r="A70" s="56" t="s">
        <v>210</v>
      </c>
      <c r="B70" s="55" t="s">
        <v>165</v>
      </c>
      <c r="C70" s="37">
        <v>179</v>
      </c>
      <c r="D70" s="37">
        <v>44</v>
      </c>
      <c r="E70" s="37">
        <v>44</v>
      </c>
      <c r="F70" s="34">
        <f t="shared" ref="F70:F75" si="11">E70/D70*100</f>
        <v>100</v>
      </c>
      <c r="G70" s="59">
        <f t="shared" ref="G70:G75" si="12">E70/C70*100</f>
        <v>24.581005586592177</v>
      </c>
    </row>
    <row r="71" spans="1:7" ht="144" customHeight="1" x14ac:dyDescent="0.25">
      <c r="A71" s="56" t="s">
        <v>211</v>
      </c>
      <c r="B71" s="55" t="s">
        <v>166</v>
      </c>
      <c r="C71" s="37">
        <v>179</v>
      </c>
      <c r="D71" s="37">
        <v>44</v>
      </c>
      <c r="E71" s="37">
        <v>44</v>
      </c>
      <c r="F71" s="37">
        <f t="shared" si="11"/>
        <v>100</v>
      </c>
      <c r="G71" s="58">
        <f t="shared" si="12"/>
        <v>24.581005586592177</v>
      </c>
    </row>
    <row r="72" spans="1:7" ht="49.5" customHeight="1" x14ac:dyDescent="0.25">
      <c r="A72" s="89" t="s">
        <v>212</v>
      </c>
      <c r="B72" s="90" t="s">
        <v>120</v>
      </c>
      <c r="C72" s="72">
        <v>17984.3</v>
      </c>
      <c r="D72" s="72">
        <v>2403</v>
      </c>
      <c r="E72" s="73">
        <v>2402.5</v>
      </c>
      <c r="F72" s="72">
        <f t="shared" si="11"/>
        <v>99.979192675821892</v>
      </c>
      <c r="G72" s="91">
        <f t="shared" si="12"/>
        <v>13.358874129101494</v>
      </c>
    </row>
    <row r="73" spans="1:7" s="42" customFormat="1" ht="153.75" customHeight="1" x14ac:dyDescent="0.25">
      <c r="A73" s="93" t="s">
        <v>215</v>
      </c>
      <c r="B73" s="94" t="s">
        <v>213</v>
      </c>
      <c r="C73" s="95">
        <f>C74</f>
        <v>0</v>
      </c>
      <c r="D73" s="95">
        <f t="shared" ref="D73:G73" si="13">D74</f>
        <v>0</v>
      </c>
      <c r="E73" s="59">
        <f t="shared" si="13"/>
        <v>29.795999999999999</v>
      </c>
      <c r="F73" s="95">
        <f t="shared" si="13"/>
        <v>0</v>
      </c>
      <c r="G73" s="95">
        <f t="shared" si="13"/>
        <v>0</v>
      </c>
    </row>
    <row r="74" spans="1:7" ht="129" customHeight="1" x14ac:dyDescent="0.25">
      <c r="A74" s="92" t="s">
        <v>216</v>
      </c>
      <c r="B74" s="92" t="s">
        <v>214</v>
      </c>
      <c r="C74" s="87"/>
      <c r="D74" s="21"/>
      <c r="E74" s="38">
        <v>29.795999999999999</v>
      </c>
      <c r="F74" s="37"/>
      <c r="G74" s="58"/>
    </row>
    <row r="75" spans="1:7" ht="35.25" customHeight="1" x14ac:dyDescent="0.25">
      <c r="A75" s="40"/>
      <c r="B75" s="33" t="s">
        <v>100</v>
      </c>
      <c r="C75" s="34">
        <f>C8+C61</f>
        <v>47914.5</v>
      </c>
      <c r="D75" s="34">
        <f>D8+D61</f>
        <v>8258.6</v>
      </c>
      <c r="E75" s="34">
        <f>E8+E61</f>
        <v>8272.8960000000006</v>
      </c>
      <c r="F75" s="34">
        <f t="shared" si="11"/>
        <v>100.17310440026155</v>
      </c>
      <c r="G75" s="59">
        <f t="shared" si="12"/>
        <v>17.265954982312245</v>
      </c>
    </row>
  </sheetData>
  <mergeCells count="1">
    <mergeCell ref="A4:E4"/>
  </mergeCells>
  <pageMargins left="0.9055118110236221" right="0.19685039370078741" top="0.74803149606299213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12" sqref="D12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22"/>
      <c r="B1" s="22"/>
      <c r="C1" s="97" t="s">
        <v>187</v>
      </c>
      <c r="D1" s="97"/>
      <c r="E1" s="22"/>
      <c r="F1" s="22"/>
    </row>
    <row r="2" spans="1:6" ht="15.75" x14ac:dyDescent="0.25">
      <c r="A2" s="98" t="s">
        <v>92</v>
      </c>
      <c r="B2" s="98"/>
      <c r="C2" s="98"/>
      <c r="D2" s="98"/>
      <c r="E2" s="98"/>
      <c r="F2" s="98"/>
    </row>
    <row r="3" spans="1:6" ht="15.75" x14ac:dyDescent="0.25">
      <c r="A3" s="99" t="s">
        <v>93</v>
      </c>
      <c r="B3" s="99"/>
      <c r="C3" s="99"/>
      <c r="D3" s="99"/>
      <c r="E3" s="23"/>
      <c r="F3" s="23"/>
    </row>
    <row r="4" spans="1:6" ht="15.75" x14ac:dyDescent="0.25">
      <c r="A4" s="99" t="s">
        <v>219</v>
      </c>
      <c r="B4" s="99"/>
      <c r="C4" s="99"/>
      <c r="D4" s="99"/>
      <c r="E4" s="23"/>
      <c r="F4" s="23"/>
    </row>
    <row r="5" spans="1:6" ht="15.75" x14ac:dyDescent="0.25">
      <c r="A5" s="23"/>
      <c r="B5" s="23"/>
      <c r="C5" s="23"/>
      <c r="D5" s="23" t="s">
        <v>99</v>
      </c>
      <c r="E5" s="23"/>
      <c r="F5" s="23"/>
    </row>
    <row r="6" spans="1:6" ht="15.75" x14ac:dyDescent="0.25">
      <c r="A6" s="100" t="s">
        <v>81</v>
      </c>
      <c r="B6" s="102" t="s">
        <v>82</v>
      </c>
      <c r="C6" s="24" t="s">
        <v>83</v>
      </c>
      <c r="D6" s="24" t="s">
        <v>84</v>
      </c>
      <c r="E6" s="23"/>
      <c r="F6" s="23"/>
    </row>
    <row r="7" spans="1:6" ht="15.75" x14ac:dyDescent="0.25">
      <c r="A7" s="101"/>
      <c r="B7" s="102"/>
      <c r="C7" s="25"/>
      <c r="D7" s="26"/>
      <c r="E7" s="23"/>
      <c r="F7" s="23"/>
    </row>
    <row r="8" spans="1:6" ht="52.5" customHeight="1" x14ac:dyDescent="0.25">
      <c r="A8" s="65" t="s">
        <v>85</v>
      </c>
      <c r="B8" s="65" t="s">
        <v>86</v>
      </c>
      <c r="C8" s="47">
        <f>-(C9+C10)</f>
        <v>-47258</v>
      </c>
      <c r="D8" s="47">
        <f>-(D9+D10)</f>
        <v>-1204.1039999999994</v>
      </c>
      <c r="E8" s="23"/>
      <c r="F8" s="23"/>
    </row>
    <row r="9" spans="1:6" ht="50.25" customHeight="1" x14ac:dyDescent="0.25">
      <c r="A9" s="27" t="s">
        <v>87</v>
      </c>
      <c r="B9" s="27" t="s">
        <v>88</v>
      </c>
      <c r="C9" s="48">
        <f>-'Приложение 1'!C75</f>
        <v>-47914.5</v>
      </c>
      <c r="D9" s="48">
        <f>-'Приложение 1'!E75</f>
        <v>-8272.8960000000006</v>
      </c>
      <c r="E9" s="23"/>
      <c r="F9" s="23"/>
    </row>
    <row r="10" spans="1:6" ht="51.75" customHeight="1" x14ac:dyDescent="0.25">
      <c r="A10" s="27" t="s">
        <v>89</v>
      </c>
      <c r="B10" s="27" t="s">
        <v>90</v>
      </c>
      <c r="C10" s="48">
        <f>'Приложение 2'!E36</f>
        <v>95172.5</v>
      </c>
      <c r="D10" s="48">
        <f>'Приложение 2'!G36</f>
        <v>9477</v>
      </c>
      <c r="E10" s="23"/>
      <c r="F10" s="23"/>
    </row>
    <row r="11" spans="1:6" ht="52.5" customHeight="1" x14ac:dyDescent="0.25">
      <c r="A11" s="28"/>
      <c r="B11" s="29" t="s">
        <v>91</v>
      </c>
      <c r="C11" s="47">
        <f>-C8</f>
        <v>47258</v>
      </c>
      <c r="D11" s="47">
        <f>-D8</f>
        <v>1204.1039999999994</v>
      </c>
      <c r="E11" s="23"/>
      <c r="F11" s="23"/>
    </row>
    <row r="12" spans="1:6" ht="15.75" x14ac:dyDescent="0.25">
      <c r="A12" s="20"/>
      <c r="B12" s="20"/>
      <c r="C12" s="20"/>
      <c r="D12" s="20"/>
      <c r="E12" s="20"/>
      <c r="F12" s="20"/>
    </row>
    <row r="13" spans="1:6" ht="15.75" x14ac:dyDescent="0.2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I36" sqref="I36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1.28515625" customWidth="1"/>
    <col min="5" max="6" width="11.7109375" customWidth="1"/>
    <col min="7" max="7" width="9.140625" customWidth="1"/>
    <col min="8" max="8" width="7.28515625" customWidth="1"/>
    <col min="9" max="9" width="8.7109375" customWidth="1"/>
  </cols>
  <sheetData>
    <row r="1" spans="1:9" x14ac:dyDescent="0.25">
      <c r="G1" s="66" t="s">
        <v>35</v>
      </c>
    </row>
    <row r="2" spans="1:9" ht="39" customHeight="1" x14ac:dyDescent="0.25">
      <c r="A2" s="103" t="s">
        <v>79</v>
      </c>
      <c r="B2" s="103"/>
      <c r="C2" s="103"/>
      <c r="D2" s="103"/>
      <c r="E2" s="103"/>
      <c r="F2" s="103"/>
      <c r="G2" s="103"/>
      <c r="H2" s="103"/>
    </row>
    <row r="3" spans="1:9" ht="39.75" customHeight="1" x14ac:dyDescent="0.25">
      <c r="A3" s="103" t="s">
        <v>217</v>
      </c>
      <c r="B3" s="103"/>
      <c r="C3" s="103"/>
      <c r="D3" s="103"/>
      <c r="E3" s="103"/>
      <c r="F3" s="103"/>
      <c r="G3" s="103"/>
    </row>
    <row r="4" spans="1:9" ht="15.75" x14ac:dyDescent="0.25">
      <c r="A4" s="6"/>
      <c r="B4" s="6"/>
      <c r="C4" s="6"/>
      <c r="D4" s="6"/>
      <c r="E4" s="3"/>
      <c r="F4" s="3"/>
      <c r="G4" s="4" t="s">
        <v>0</v>
      </c>
    </row>
    <row r="5" spans="1:9" ht="81" customHeight="1" x14ac:dyDescent="0.25">
      <c r="A5" s="7" t="s">
        <v>36</v>
      </c>
      <c r="B5" s="8" t="s">
        <v>37</v>
      </c>
      <c r="C5" s="8" t="s">
        <v>38</v>
      </c>
      <c r="D5" s="7" t="s">
        <v>179</v>
      </c>
      <c r="E5" s="7" t="s">
        <v>180</v>
      </c>
      <c r="F5" s="7" t="s">
        <v>200</v>
      </c>
      <c r="G5" s="7" t="s">
        <v>98</v>
      </c>
      <c r="H5" s="7" t="s">
        <v>202</v>
      </c>
      <c r="I5" s="7" t="s">
        <v>201</v>
      </c>
    </row>
    <row r="6" spans="1:9" ht="15.75" x14ac:dyDescent="0.25">
      <c r="A6" s="17">
        <v>1</v>
      </c>
      <c r="B6" s="18" t="s">
        <v>39</v>
      </c>
      <c r="C6" s="17">
        <v>3</v>
      </c>
      <c r="D6" s="18" t="s">
        <v>40</v>
      </c>
      <c r="E6" s="17">
        <v>5</v>
      </c>
      <c r="F6" s="18" t="s">
        <v>41</v>
      </c>
      <c r="G6" s="17">
        <v>7</v>
      </c>
      <c r="H6" s="18" t="s">
        <v>218</v>
      </c>
      <c r="I6" s="17">
        <v>9</v>
      </c>
    </row>
    <row r="7" spans="1:9" ht="33" customHeight="1" x14ac:dyDescent="0.25">
      <c r="A7" s="10" t="s">
        <v>42</v>
      </c>
      <c r="B7" s="11" t="s">
        <v>43</v>
      </c>
      <c r="C7" s="11"/>
      <c r="D7" s="12">
        <f>D9+D12+D10+D8+D11</f>
        <v>17041</v>
      </c>
      <c r="E7" s="12">
        <f>E9+E12+E10+E8+E11</f>
        <v>19933</v>
      </c>
      <c r="F7" s="12">
        <f>F9+F12+F10+F8+F11</f>
        <v>4451.3999999999996</v>
      </c>
      <c r="G7" s="12">
        <f>G9+G12+G10+G8+G11</f>
        <v>3768.2</v>
      </c>
      <c r="H7" s="59">
        <f>G7/F7*100</f>
        <v>84.652019589342686</v>
      </c>
      <c r="I7" s="59">
        <f>G7/F7*100</f>
        <v>84.652019589342686</v>
      </c>
    </row>
    <row r="8" spans="1:9" ht="87" customHeight="1" x14ac:dyDescent="0.25">
      <c r="A8" s="86" t="s">
        <v>167</v>
      </c>
      <c r="B8" s="9" t="s">
        <v>43</v>
      </c>
      <c r="C8" s="9" t="s">
        <v>44</v>
      </c>
      <c r="D8" s="64">
        <v>1900</v>
      </c>
      <c r="E8" s="14">
        <v>1900</v>
      </c>
      <c r="F8" s="14">
        <v>513</v>
      </c>
      <c r="G8" s="14">
        <v>391.5</v>
      </c>
      <c r="H8" s="58">
        <f t="shared" ref="H8:H36" si="0">G8/E8*100</f>
        <v>20.605263157894736</v>
      </c>
      <c r="I8" s="58">
        <f t="shared" ref="I8:I36" si="1">G8/F8*100</f>
        <v>76.31578947368422</v>
      </c>
    </row>
    <row r="9" spans="1:9" ht="124.5" customHeight="1" x14ac:dyDescent="0.25">
      <c r="A9" s="13" t="s">
        <v>46</v>
      </c>
      <c r="B9" s="9" t="s">
        <v>43</v>
      </c>
      <c r="C9" s="9" t="s">
        <v>47</v>
      </c>
      <c r="D9" s="64">
        <v>12357</v>
      </c>
      <c r="E9" s="14">
        <v>12357</v>
      </c>
      <c r="F9" s="14">
        <v>2771</v>
      </c>
      <c r="G9" s="14">
        <v>2502.6999999999998</v>
      </c>
      <c r="H9" s="58">
        <f t="shared" si="0"/>
        <v>20.25329772598527</v>
      </c>
      <c r="I9" s="58">
        <f t="shared" si="1"/>
        <v>90.317574882713814</v>
      </c>
    </row>
    <row r="10" spans="1:9" ht="94.5" customHeight="1" x14ac:dyDescent="0.25">
      <c r="A10" s="41" t="s">
        <v>96</v>
      </c>
      <c r="B10" s="9" t="s">
        <v>43</v>
      </c>
      <c r="C10" s="9" t="s">
        <v>97</v>
      </c>
      <c r="D10" s="64">
        <v>16</v>
      </c>
      <c r="E10" s="14">
        <v>16</v>
      </c>
      <c r="F10" s="14"/>
      <c r="G10" s="14"/>
      <c r="H10" s="58">
        <f t="shared" si="0"/>
        <v>0</v>
      </c>
      <c r="I10" s="58"/>
    </row>
    <row r="11" spans="1:9" ht="25.5" customHeight="1" x14ac:dyDescent="0.25">
      <c r="A11" s="41" t="s">
        <v>186</v>
      </c>
      <c r="B11" s="9" t="s">
        <v>43</v>
      </c>
      <c r="C11" s="9" t="s">
        <v>49</v>
      </c>
      <c r="D11" s="64">
        <v>92</v>
      </c>
      <c r="E11" s="14">
        <v>92</v>
      </c>
      <c r="F11" s="14">
        <v>92</v>
      </c>
      <c r="G11" s="14"/>
      <c r="H11" s="58">
        <f t="shared" si="0"/>
        <v>0</v>
      </c>
      <c r="I11" s="58">
        <f t="shared" si="1"/>
        <v>0</v>
      </c>
    </row>
    <row r="12" spans="1:9" ht="36" customHeight="1" x14ac:dyDescent="0.25">
      <c r="A12" s="13" t="s">
        <v>50</v>
      </c>
      <c r="B12" s="9" t="s">
        <v>43</v>
      </c>
      <c r="C12" s="9" t="s">
        <v>51</v>
      </c>
      <c r="D12" s="64">
        <v>2676</v>
      </c>
      <c r="E12" s="14">
        <v>5568</v>
      </c>
      <c r="F12" s="14">
        <v>1075.4000000000001</v>
      </c>
      <c r="G12" s="14">
        <v>874</v>
      </c>
      <c r="H12" s="58">
        <f t="shared" si="0"/>
        <v>15.696839080459771</v>
      </c>
      <c r="I12" s="58">
        <f t="shared" si="1"/>
        <v>81.272084805653705</v>
      </c>
    </row>
    <row r="13" spans="1:9" ht="31.5" x14ac:dyDescent="0.25">
      <c r="A13" s="15" t="s">
        <v>77</v>
      </c>
      <c r="B13" s="11" t="s">
        <v>44</v>
      </c>
      <c r="C13" s="11"/>
      <c r="D13" s="63">
        <f>D14</f>
        <v>1681</v>
      </c>
      <c r="E13" s="12">
        <f t="shared" ref="E13:G13" si="2">E14</f>
        <v>1681</v>
      </c>
      <c r="F13" s="12">
        <f t="shared" si="2"/>
        <v>368.5</v>
      </c>
      <c r="G13" s="12">
        <f t="shared" si="2"/>
        <v>268.7</v>
      </c>
      <c r="H13" s="59">
        <f t="shared" si="0"/>
        <v>15.984533016061867</v>
      </c>
      <c r="I13" s="59">
        <f t="shared" si="1"/>
        <v>72.917232021709637</v>
      </c>
    </row>
    <row r="14" spans="1:9" ht="31.5" x14ac:dyDescent="0.25">
      <c r="A14" s="5" t="s">
        <v>76</v>
      </c>
      <c r="B14" s="9" t="s">
        <v>44</v>
      </c>
      <c r="C14" s="9" t="s">
        <v>45</v>
      </c>
      <c r="D14" s="64">
        <v>1681</v>
      </c>
      <c r="E14" s="14">
        <v>1681</v>
      </c>
      <c r="F14" s="14">
        <v>368.5</v>
      </c>
      <c r="G14" s="14">
        <v>268.7</v>
      </c>
      <c r="H14" s="58">
        <f t="shared" si="0"/>
        <v>15.984533016061867</v>
      </c>
      <c r="I14" s="58">
        <f t="shared" si="1"/>
        <v>72.917232021709637</v>
      </c>
    </row>
    <row r="15" spans="1:9" ht="63" x14ac:dyDescent="0.25">
      <c r="A15" s="10" t="s">
        <v>52</v>
      </c>
      <c r="B15" s="11" t="s">
        <v>45</v>
      </c>
      <c r="C15" s="11"/>
      <c r="D15" s="63">
        <f>D16+D18+D17</f>
        <v>2555</v>
      </c>
      <c r="E15" s="12">
        <f t="shared" ref="E15:G15" si="3">E16+E18+E17</f>
        <v>2555</v>
      </c>
      <c r="F15" s="12">
        <f t="shared" si="3"/>
        <v>144</v>
      </c>
      <c r="G15" s="12">
        <f t="shared" si="3"/>
        <v>89.3</v>
      </c>
      <c r="H15" s="59">
        <f t="shared" si="0"/>
        <v>3.4951076320939336</v>
      </c>
      <c r="I15" s="59">
        <f t="shared" si="1"/>
        <v>62.013888888888893</v>
      </c>
    </row>
    <row r="16" spans="1:9" ht="81" customHeight="1" x14ac:dyDescent="0.25">
      <c r="A16" s="13" t="s">
        <v>53</v>
      </c>
      <c r="B16" s="9" t="s">
        <v>45</v>
      </c>
      <c r="C16" s="9" t="s">
        <v>54</v>
      </c>
      <c r="D16" s="64">
        <v>48</v>
      </c>
      <c r="E16" s="14">
        <v>48</v>
      </c>
      <c r="F16" s="14"/>
      <c r="G16" s="14"/>
      <c r="H16" s="58">
        <f t="shared" si="0"/>
        <v>0</v>
      </c>
      <c r="I16" s="58"/>
    </row>
    <row r="17" spans="1:9" ht="36" customHeight="1" x14ac:dyDescent="0.25">
      <c r="A17" s="21" t="s">
        <v>80</v>
      </c>
      <c r="B17" s="9" t="s">
        <v>45</v>
      </c>
      <c r="C17" s="9" t="s">
        <v>59</v>
      </c>
      <c r="D17" s="64">
        <v>1858</v>
      </c>
      <c r="E17" s="14">
        <v>1858</v>
      </c>
      <c r="F17" s="14">
        <v>144</v>
      </c>
      <c r="G17" s="14">
        <v>89.3</v>
      </c>
      <c r="H17" s="58">
        <f t="shared" si="0"/>
        <v>4.8062432723358448</v>
      </c>
      <c r="I17" s="58">
        <f t="shared" si="1"/>
        <v>62.013888888888893</v>
      </c>
    </row>
    <row r="18" spans="1:9" ht="63" x14ac:dyDescent="0.25">
      <c r="A18" s="13" t="s">
        <v>55</v>
      </c>
      <c r="B18" s="9" t="s">
        <v>45</v>
      </c>
      <c r="C18" s="9" t="s">
        <v>56</v>
      </c>
      <c r="D18" s="64">
        <v>649</v>
      </c>
      <c r="E18" s="14">
        <v>649</v>
      </c>
      <c r="F18" s="14"/>
      <c r="G18" s="14"/>
      <c r="H18" s="58">
        <f t="shared" si="0"/>
        <v>0</v>
      </c>
      <c r="I18" s="58"/>
    </row>
    <row r="19" spans="1:9" ht="31.5" x14ac:dyDescent="0.25">
      <c r="A19" s="10" t="s">
        <v>57</v>
      </c>
      <c r="B19" s="11" t="s">
        <v>47</v>
      </c>
      <c r="C19" s="11"/>
      <c r="D19" s="63">
        <f>D21+D22+D20</f>
        <v>3481</v>
      </c>
      <c r="E19" s="12">
        <f>E21+E22+E20</f>
        <v>4852</v>
      </c>
      <c r="F19" s="12">
        <f>F21+F22+F20</f>
        <v>174.2</v>
      </c>
      <c r="G19" s="12">
        <f>G21+G22+G20</f>
        <v>40.6</v>
      </c>
      <c r="H19" s="59">
        <f t="shared" si="0"/>
        <v>0.83676834295136027</v>
      </c>
      <c r="I19" s="58">
        <f t="shared" si="1"/>
        <v>23.306544202066593</v>
      </c>
    </row>
    <row r="20" spans="1:9" ht="31.5" x14ac:dyDescent="0.25">
      <c r="A20" s="13" t="s">
        <v>178</v>
      </c>
      <c r="B20" s="9" t="s">
        <v>47</v>
      </c>
      <c r="C20" s="9" t="s">
        <v>43</v>
      </c>
      <c r="D20" s="64">
        <v>190</v>
      </c>
      <c r="E20" s="14">
        <v>1561</v>
      </c>
      <c r="F20" s="14">
        <v>50.2</v>
      </c>
      <c r="G20" s="14">
        <v>40.6</v>
      </c>
      <c r="H20" s="58">
        <f t="shared" si="0"/>
        <v>2.600896860986547</v>
      </c>
      <c r="I20" s="58">
        <f t="shared" si="1"/>
        <v>80.876494023904371</v>
      </c>
    </row>
    <row r="21" spans="1:9" ht="31.5" x14ac:dyDescent="0.25">
      <c r="A21" s="7" t="s">
        <v>78</v>
      </c>
      <c r="B21" s="9" t="s">
        <v>47</v>
      </c>
      <c r="C21" s="9" t="s">
        <v>54</v>
      </c>
      <c r="D21" s="64">
        <v>3291</v>
      </c>
      <c r="E21" s="14">
        <v>3291</v>
      </c>
      <c r="F21" s="14">
        <v>124</v>
      </c>
      <c r="G21" s="14"/>
      <c r="H21" s="58">
        <f t="shared" si="0"/>
        <v>0</v>
      </c>
      <c r="I21" s="58">
        <f t="shared" si="1"/>
        <v>0</v>
      </c>
    </row>
    <row r="22" spans="1:9" ht="31.5" x14ac:dyDescent="0.25">
      <c r="A22" s="13" t="s">
        <v>60</v>
      </c>
      <c r="B22" s="9" t="s">
        <v>47</v>
      </c>
      <c r="C22" s="9" t="s">
        <v>61</v>
      </c>
      <c r="D22" s="64"/>
      <c r="E22" s="14"/>
      <c r="F22" s="14"/>
      <c r="G22" s="14"/>
      <c r="H22" s="58"/>
      <c r="I22" s="58"/>
    </row>
    <row r="23" spans="1:9" ht="46.5" customHeight="1" x14ac:dyDescent="0.25">
      <c r="A23" s="10" t="s">
        <v>62</v>
      </c>
      <c r="B23" s="11" t="s">
        <v>63</v>
      </c>
      <c r="C23" s="11"/>
      <c r="D23" s="63">
        <f>D24+D25+D26</f>
        <v>14611</v>
      </c>
      <c r="E23" s="12">
        <f t="shared" ref="E23:G23" si="4">E24+E25+E26</f>
        <v>55921.5</v>
      </c>
      <c r="F23" s="12">
        <f t="shared" si="4"/>
        <v>3713</v>
      </c>
      <c r="G23" s="12">
        <f t="shared" si="4"/>
        <v>2930.2</v>
      </c>
      <c r="H23" s="59">
        <f t="shared" si="0"/>
        <v>5.2398451400624086</v>
      </c>
      <c r="I23" s="59">
        <f t="shared" si="1"/>
        <v>78.917317532992186</v>
      </c>
    </row>
    <row r="24" spans="1:9" ht="15.75" x14ac:dyDescent="0.25">
      <c r="A24" s="7" t="s">
        <v>64</v>
      </c>
      <c r="B24" s="9" t="s">
        <v>63</v>
      </c>
      <c r="C24" s="9" t="s">
        <v>43</v>
      </c>
      <c r="D24" s="64">
        <v>628</v>
      </c>
      <c r="E24" s="14">
        <v>628</v>
      </c>
      <c r="F24" s="14">
        <v>120</v>
      </c>
      <c r="G24" s="14">
        <v>102</v>
      </c>
      <c r="H24" s="58">
        <f t="shared" si="0"/>
        <v>16.242038216560509</v>
      </c>
      <c r="I24" s="58">
        <f t="shared" si="1"/>
        <v>85</v>
      </c>
    </row>
    <row r="25" spans="1:9" ht="15.75" x14ac:dyDescent="0.25">
      <c r="A25" s="7" t="s">
        <v>65</v>
      </c>
      <c r="B25" s="9" t="s">
        <v>63</v>
      </c>
      <c r="C25" s="9" t="s">
        <v>44</v>
      </c>
      <c r="D25" s="64">
        <v>33</v>
      </c>
      <c r="E25" s="14">
        <v>33</v>
      </c>
      <c r="F25" s="14">
        <v>33</v>
      </c>
      <c r="G25" s="14">
        <v>33</v>
      </c>
      <c r="H25" s="58">
        <f t="shared" si="0"/>
        <v>100</v>
      </c>
      <c r="I25" s="58">
        <f t="shared" si="1"/>
        <v>100</v>
      </c>
    </row>
    <row r="26" spans="1:9" ht="15.75" x14ac:dyDescent="0.25">
      <c r="A26" s="13" t="s">
        <v>66</v>
      </c>
      <c r="B26" s="9" t="s">
        <v>63</v>
      </c>
      <c r="C26" s="9" t="s">
        <v>45</v>
      </c>
      <c r="D26" s="64">
        <v>13950</v>
      </c>
      <c r="E26" s="14">
        <v>55260.5</v>
      </c>
      <c r="F26" s="14">
        <v>3560</v>
      </c>
      <c r="G26" s="14">
        <v>2795.2</v>
      </c>
      <c r="H26" s="58">
        <f t="shared" si="0"/>
        <v>5.0582242288795793</v>
      </c>
      <c r="I26" s="58">
        <f t="shared" si="1"/>
        <v>78.516853932584269</v>
      </c>
    </row>
    <row r="27" spans="1:9" ht="15.75" x14ac:dyDescent="0.25">
      <c r="A27" s="10" t="s">
        <v>67</v>
      </c>
      <c r="B27" s="11" t="s">
        <v>48</v>
      </c>
      <c r="C27" s="11"/>
      <c r="D27" s="63">
        <f>D28</f>
        <v>102</v>
      </c>
      <c r="E27" s="12">
        <f t="shared" ref="E27:G27" si="5">E28</f>
        <v>102</v>
      </c>
      <c r="F27" s="12">
        <f t="shared" si="5"/>
        <v>102</v>
      </c>
      <c r="G27" s="12">
        <f t="shared" si="5"/>
        <v>102</v>
      </c>
      <c r="H27" s="59">
        <f t="shared" si="0"/>
        <v>100</v>
      </c>
      <c r="I27" s="59">
        <f t="shared" si="1"/>
        <v>100</v>
      </c>
    </row>
    <row r="28" spans="1:9" ht="31.5" x14ac:dyDescent="0.25">
      <c r="A28" s="7" t="s">
        <v>68</v>
      </c>
      <c r="B28" s="9" t="s">
        <v>48</v>
      </c>
      <c r="C28" s="9" t="s">
        <v>48</v>
      </c>
      <c r="D28" s="64">
        <v>102</v>
      </c>
      <c r="E28" s="14">
        <v>102</v>
      </c>
      <c r="F28" s="14">
        <v>102</v>
      </c>
      <c r="G28" s="14">
        <v>102</v>
      </c>
      <c r="H28" s="58">
        <f t="shared" si="0"/>
        <v>100</v>
      </c>
      <c r="I28" s="58">
        <f t="shared" si="1"/>
        <v>100</v>
      </c>
    </row>
    <row r="29" spans="1:9" ht="31.5" x14ac:dyDescent="0.25">
      <c r="A29" s="10" t="s">
        <v>69</v>
      </c>
      <c r="B29" s="11" t="s">
        <v>58</v>
      </c>
      <c r="C29" s="11"/>
      <c r="D29" s="63">
        <f>D30</f>
        <v>2027</v>
      </c>
      <c r="E29" s="12">
        <f t="shared" ref="E29:G29" si="6">E30</f>
        <v>2027</v>
      </c>
      <c r="F29" s="12">
        <f t="shared" si="6"/>
        <v>0</v>
      </c>
      <c r="G29" s="12">
        <f t="shared" si="6"/>
        <v>0</v>
      </c>
      <c r="H29" s="59">
        <f t="shared" si="0"/>
        <v>0</v>
      </c>
      <c r="I29" s="58"/>
    </row>
    <row r="30" spans="1:9" ht="15.75" x14ac:dyDescent="0.25">
      <c r="A30" s="7" t="s">
        <v>70</v>
      </c>
      <c r="B30" s="9" t="s">
        <v>58</v>
      </c>
      <c r="C30" s="9" t="s">
        <v>43</v>
      </c>
      <c r="D30" s="64">
        <v>2027</v>
      </c>
      <c r="E30" s="14">
        <v>2027</v>
      </c>
      <c r="F30" s="14"/>
      <c r="G30" s="14"/>
      <c r="H30" s="58">
        <f t="shared" si="0"/>
        <v>0</v>
      </c>
      <c r="I30" s="58"/>
    </row>
    <row r="31" spans="1:9" ht="31.5" x14ac:dyDescent="0.25">
      <c r="A31" s="10" t="s">
        <v>71</v>
      </c>
      <c r="B31" s="11" t="s">
        <v>59</v>
      </c>
      <c r="C31" s="11"/>
      <c r="D31" s="63">
        <f>D32</f>
        <v>360</v>
      </c>
      <c r="E31" s="12">
        <f>E32+E33</f>
        <v>360</v>
      </c>
      <c r="F31" s="12">
        <f>F32+F33</f>
        <v>90</v>
      </c>
      <c r="G31" s="12">
        <f>G32+G33</f>
        <v>90</v>
      </c>
      <c r="H31" s="59">
        <f t="shared" si="0"/>
        <v>25</v>
      </c>
      <c r="I31" s="59">
        <f t="shared" si="1"/>
        <v>100</v>
      </c>
    </row>
    <row r="32" spans="1:9" ht="15.75" x14ac:dyDescent="0.25">
      <c r="A32" s="13" t="s">
        <v>72</v>
      </c>
      <c r="B32" s="9" t="s">
        <v>59</v>
      </c>
      <c r="C32" s="9" t="s">
        <v>43</v>
      </c>
      <c r="D32" s="64">
        <v>360</v>
      </c>
      <c r="E32" s="14">
        <v>360</v>
      </c>
      <c r="F32" s="14">
        <v>90</v>
      </c>
      <c r="G32" s="14">
        <v>90</v>
      </c>
      <c r="H32" s="58">
        <f t="shared" si="0"/>
        <v>25</v>
      </c>
      <c r="I32" s="58">
        <f t="shared" si="1"/>
        <v>100</v>
      </c>
    </row>
    <row r="33" spans="1:9" ht="31.5" x14ac:dyDescent="0.25">
      <c r="A33" s="21" t="s">
        <v>198</v>
      </c>
      <c r="B33" s="9" t="s">
        <v>59</v>
      </c>
      <c r="C33" s="9" t="s">
        <v>45</v>
      </c>
      <c r="D33" s="64"/>
      <c r="E33" s="14"/>
      <c r="F33" s="14"/>
      <c r="G33" s="14"/>
      <c r="H33" s="58"/>
      <c r="I33" s="58"/>
    </row>
    <row r="34" spans="1:9" ht="31.5" x14ac:dyDescent="0.25">
      <c r="A34" s="16" t="s">
        <v>73</v>
      </c>
      <c r="B34" s="11" t="s">
        <v>49</v>
      </c>
      <c r="C34" s="11"/>
      <c r="D34" s="63">
        <f>D35</f>
        <v>7741</v>
      </c>
      <c r="E34" s="12">
        <f t="shared" ref="E34:G34" si="7">E35</f>
        <v>7741</v>
      </c>
      <c r="F34" s="12">
        <f t="shared" si="7"/>
        <v>2188</v>
      </c>
      <c r="G34" s="12">
        <f t="shared" si="7"/>
        <v>2188</v>
      </c>
      <c r="H34" s="59">
        <f t="shared" si="0"/>
        <v>28.265082030745383</v>
      </c>
      <c r="I34" s="59">
        <f t="shared" si="1"/>
        <v>100</v>
      </c>
    </row>
    <row r="35" spans="1:9" ht="15.75" x14ac:dyDescent="0.25">
      <c r="A35" s="7" t="s">
        <v>74</v>
      </c>
      <c r="B35" s="9" t="s">
        <v>49</v>
      </c>
      <c r="C35" s="9" t="s">
        <v>44</v>
      </c>
      <c r="D35" s="64">
        <v>7741</v>
      </c>
      <c r="E35" s="14">
        <v>7741</v>
      </c>
      <c r="F35" s="14">
        <v>2188</v>
      </c>
      <c r="G35" s="14">
        <v>2188</v>
      </c>
      <c r="H35" s="58">
        <f t="shared" si="0"/>
        <v>28.265082030745383</v>
      </c>
      <c r="I35" s="58">
        <f t="shared" si="1"/>
        <v>100</v>
      </c>
    </row>
    <row r="36" spans="1:9" ht="15.75" x14ac:dyDescent="0.25">
      <c r="A36" s="16" t="s">
        <v>75</v>
      </c>
      <c r="B36" s="11"/>
      <c r="C36" s="11"/>
      <c r="D36" s="63">
        <f>D7+D13+D15+D19+D23+D27+D29+D31+D34</f>
        <v>49599</v>
      </c>
      <c r="E36" s="12">
        <f>E7+E13+E15+E19+E23+E27+E29+E31+E34</f>
        <v>95172.5</v>
      </c>
      <c r="F36" s="12">
        <f>F7+F13+F15+F19+F23+F27+F29+F31+F34</f>
        <v>11231.099999999999</v>
      </c>
      <c r="G36" s="12">
        <f>G7+G13+G15+G19+G23+G27+G29+G31+G34</f>
        <v>9477</v>
      </c>
      <c r="H36" s="59">
        <f t="shared" si="0"/>
        <v>9.9577083716409671</v>
      </c>
      <c r="I36" s="59">
        <f t="shared" si="1"/>
        <v>84.381761359083271</v>
      </c>
    </row>
    <row r="39" spans="1:9" x14ac:dyDescent="0.25">
      <c r="D39" s="19"/>
      <c r="E39" s="19"/>
      <c r="F39" s="19"/>
      <c r="G39" s="19"/>
    </row>
  </sheetData>
  <mergeCells count="2">
    <mergeCell ref="A2:H2"/>
    <mergeCell ref="A3:G3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приложение4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2019-04-04T03:25:30Z</cp:lastPrinted>
  <dcterms:created xsi:type="dcterms:W3CDTF">2013-03-26T03:35:17Z</dcterms:created>
  <dcterms:modified xsi:type="dcterms:W3CDTF">2019-04-24T06:02:27Z</dcterms:modified>
</cp:coreProperties>
</file>