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8195" windowHeight="11580"/>
  </bookViews>
  <sheets>
    <sheet name="Приложение 1" sheetId="1" r:id="rId1"/>
    <sheet name="приложение4" sheetId="5" r:id="rId2"/>
    <sheet name="Приложение 2" sheetId="3" r:id="rId3"/>
    <sheet name="Лист3" sheetId="6" r:id="rId4"/>
  </sheets>
  <calcPr calcId="144525"/>
</workbook>
</file>

<file path=xl/calcChain.xml><?xml version="1.0" encoding="utf-8"?>
<calcChain xmlns="http://schemas.openxmlformats.org/spreadsheetml/2006/main">
  <c r="F47" i="1" l="1"/>
  <c r="G48" i="1"/>
  <c r="G49" i="1"/>
  <c r="G50" i="1"/>
  <c r="G45" i="1"/>
  <c r="G46" i="1"/>
  <c r="G25" i="1"/>
  <c r="G26" i="1"/>
  <c r="G27" i="1"/>
  <c r="D8" i="1"/>
  <c r="C8" i="1"/>
  <c r="D51" i="1"/>
  <c r="E51" i="1"/>
  <c r="C51" i="1"/>
  <c r="D52" i="1"/>
  <c r="E52" i="1"/>
  <c r="C52" i="1"/>
  <c r="D65" i="1"/>
  <c r="E65" i="1"/>
  <c r="C65" i="1"/>
  <c r="D59" i="1"/>
  <c r="E59" i="1"/>
  <c r="C59" i="1"/>
  <c r="D62" i="1"/>
  <c r="E62" i="1"/>
  <c r="C62" i="1"/>
  <c r="D49" i="1"/>
  <c r="D47" i="1" s="1"/>
  <c r="E49" i="1"/>
  <c r="G47" i="1"/>
  <c r="C49" i="1"/>
  <c r="C47" i="1" s="1"/>
  <c r="C45" i="1" l="1"/>
  <c r="D45" i="1"/>
  <c r="E45" i="1"/>
  <c r="E7" i="3" l="1"/>
  <c r="F7" i="3"/>
  <c r="G7" i="3"/>
  <c r="D7" i="3"/>
  <c r="I8" i="3" l="1"/>
  <c r="I9" i="3"/>
  <c r="I12" i="3"/>
  <c r="I13" i="3"/>
  <c r="I15" i="3"/>
  <c r="I18" i="3"/>
  <c r="I21" i="3"/>
  <c r="I22" i="3"/>
  <c r="I25" i="3"/>
  <c r="I26" i="3"/>
  <c r="I27" i="3"/>
  <c r="I29" i="3"/>
  <c r="I33" i="3"/>
  <c r="I36" i="3"/>
  <c r="F28" i="3"/>
  <c r="F20" i="3"/>
  <c r="F35" i="3"/>
  <c r="F30" i="3"/>
  <c r="F32" i="3"/>
  <c r="F24" i="3"/>
  <c r="F16" i="3"/>
  <c r="F14" i="3"/>
  <c r="F37" i="3" l="1"/>
  <c r="D67" i="1"/>
  <c r="E67" i="1"/>
  <c r="F67" i="1"/>
  <c r="G67" i="1"/>
  <c r="C67" i="1"/>
  <c r="D21" i="1" l="1"/>
  <c r="D54" i="1"/>
  <c r="D53" i="1" s="1"/>
  <c r="D57" i="1"/>
  <c r="D56" i="1" s="1"/>
  <c r="D61" i="1"/>
  <c r="D43" i="1" l="1"/>
  <c r="D39" i="1"/>
  <c r="D40" i="1"/>
  <c r="D36" i="1"/>
  <c r="D34" i="1"/>
  <c r="D32" i="1"/>
  <c r="D30" i="1"/>
  <c r="C30" i="1"/>
  <c r="E30" i="1"/>
  <c r="D29" i="1" l="1"/>
  <c r="D28" i="1" s="1"/>
  <c r="D42" i="1"/>
  <c r="D38" i="1" s="1"/>
  <c r="D26" i="1"/>
  <c r="D25" i="1" s="1"/>
  <c r="D23" i="1"/>
  <c r="D20" i="1" s="1"/>
  <c r="D15" i="1"/>
  <c r="D14" i="1" s="1"/>
  <c r="E15" i="1"/>
  <c r="E14" i="1" s="1"/>
  <c r="D18" i="1"/>
  <c r="F11" i="1"/>
  <c r="F12" i="1"/>
  <c r="F13" i="1"/>
  <c r="F19" i="1"/>
  <c r="F22" i="1"/>
  <c r="F24" i="1"/>
  <c r="F31" i="1"/>
  <c r="F33" i="1"/>
  <c r="F37" i="1"/>
  <c r="F41" i="1"/>
  <c r="F44" i="1"/>
  <c r="F55" i="1"/>
  <c r="F58" i="1"/>
  <c r="F62" i="1"/>
  <c r="F63" i="1"/>
  <c r="F64" i="1"/>
  <c r="D10" i="1"/>
  <c r="D9" i="1" s="1"/>
  <c r="D17" i="1" l="1"/>
  <c r="D69" i="1" s="1"/>
  <c r="I118" i="6"/>
  <c r="G118" i="6"/>
  <c r="G204" i="6"/>
  <c r="G203" i="6" s="1"/>
  <c r="G202" i="6" s="1"/>
  <c r="G209" i="6"/>
  <c r="G208" i="6" s="1"/>
  <c r="G206" i="6"/>
  <c r="G205" i="6" s="1"/>
  <c r="G115" i="6"/>
  <c r="G114" i="6"/>
  <c r="G112" i="6"/>
  <c r="G111" i="6"/>
  <c r="G108" i="6"/>
  <c r="G109" i="6"/>
  <c r="H188" i="6"/>
  <c r="I188" i="6"/>
  <c r="G188" i="6"/>
  <c r="I133" i="6"/>
  <c r="H133" i="6"/>
  <c r="I204" i="6"/>
  <c r="H204" i="6"/>
  <c r="I206" i="6"/>
  <c r="I205" i="6" s="1"/>
  <c r="I209" i="6"/>
  <c r="I208" i="6" s="1"/>
  <c r="I212" i="6"/>
  <c r="I211" i="6" s="1"/>
  <c r="I215" i="6"/>
  <c r="I214" i="6" s="1"/>
  <c r="H211" i="6"/>
  <c r="H215" i="6"/>
  <c r="H214" i="6" s="1"/>
  <c r="H212" i="6"/>
  <c r="H209" i="6"/>
  <c r="H208" i="6"/>
  <c r="H206" i="6"/>
  <c r="H205" i="6"/>
  <c r="I197" i="6"/>
  <c r="I196" i="6" s="1"/>
  <c r="I195" i="6" s="1"/>
  <c r="H197" i="6"/>
  <c r="H196" i="6" s="1"/>
  <c r="H195" i="6" s="1"/>
  <c r="I200" i="6"/>
  <c r="I199" i="6" s="1"/>
  <c r="H200" i="6"/>
  <c r="H199" i="6" s="1"/>
  <c r="G186" i="6"/>
  <c r="G185" i="6" s="1"/>
  <c r="G183" i="6"/>
  <c r="G182" i="6" s="1"/>
  <c r="H183" i="6"/>
  <c r="H182" i="6" s="1"/>
  <c r="I183" i="6"/>
  <c r="I182" i="6" s="1"/>
  <c r="H186" i="6"/>
  <c r="H185" i="6" s="1"/>
  <c r="I186" i="6"/>
  <c r="I185" i="6" s="1"/>
  <c r="G171" i="6"/>
  <c r="G170" i="6" s="1"/>
  <c r="G168" i="6"/>
  <c r="G167" i="6" s="1"/>
  <c r="I168" i="6"/>
  <c r="I167" i="6" s="1"/>
  <c r="I171" i="6"/>
  <c r="I170" i="6" s="1"/>
  <c r="H171" i="6"/>
  <c r="H170" i="6" s="1"/>
  <c r="H168" i="6"/>
  <c r="H167" i="6" s="1"/>
  <c r="H131" i="6"/>
  <c r="H130" i="6" s="1"/>
  <c r="I131" i="6"/>
  <c r="I130" i="6" s="1"/>
  <c r="G131" i="6"/>
  <c r="G130" i="6" s="1"/>
  <c r="H123" i="6"/>
  <c r="H122" i="6" s="1"/>
  <c r="I123" i="6"/>
  <c r="I122" i="6" s="1"/>
  <c r="G123" i="6"/>
  <c r="G122" i="6" s="1"/>
  <c r="I104" i="6"/>
  <c r="I103" i="6" s="1"/>
  <c r="H104" i="6"/>
  <c r="H103" i="6" s="1"/>
  <c r="G107" i="6" l="1"/>
  <c r="H181" i="6"/>
  <c r="I194" i="6"/>
  <c r="H194" i="6"/>
  <c r="G181" i="6"/>
  <c r="I181" i="6"/>
  <c r="H166" i="6"/>
  <c r="G166" i="6"/>
  <c r="I166" i="6"/>
  <c r="I83" i="6"/>
  <c r="I81" i="6"/>
  <c r="H81" i="6"/>
  <c r="G81" i="6"/>
  <c r="H83" i="6"/>
  <c r="G83" i="6"/>
  <c r="H34" i="6"/>
  <c r="H33" i="6" s="1"/>
  <c r="H32" i="6" s="1"/>
  <c r="I34" i="6"/>
  <c r="I33" i="6" s="1"/>
  <c r="I32" i="6" s="1"/>
  <c r="G34" i="6"/>
  <c r="G33" i="6" s="1"/>
  <c r="G32" i="6" s="1"/>
  <c r="I48" i="6"/>
  <c r="H48" i="6"/>
  <c r="I72" i="6"/>
  <c r="I71" i="6" s="1"/>
  <c r="I63" i="6"/>
  <c r="I62" i="6" s="1"/>
  <c r="H63" i="6"/>
  <c r="H62" i="6" s="1"/>
  <c r="I60" i="6"/>
  <c r="I59" i="6" s="1"/>
  <c r="H60" i="6"/>
  <c r="H59" i="6" s="1"/>
  <c r="G80" i="6" l="1"/>
  <c r="H80" i="6"/>
  <c r="I80" i="6"/>
  <c r="G13" i="6"/>
  <c r="G12" i="6" s="1"/>
  <c r="G11" i="6" s="1"/>
  <c r="G10" i="6" s="1"/>
  <c r="H13" i="6"/>
  <c r="H12" i="6" s="1"/>
  <c r="H11" i="6" s="1"/>
  <c r="H10" i="6" s="1"/>
  <c r="I13" i="6"/>
  <c r="I12" i="6" s="1"/>
  <c r="I11" i="6" s="1"/>
  <c r="I10" i="6" s="1"/>
  <c r="G18" i="6"/>
  <c r="H18" i="6"/>
  <c r="I18" i="6"/>
  <c r="G20" i="6"/>
  <c r="H20" i="6"/>
  <c r="I20" i="6"/>
  <c r="G22" i="6"/>
  <c r="H22" i="6"/>
  <c r="I22" i="6"/>
  <c r="G26" i="6"/>
  <c r="G25" i="6" s="1"/>
  <c r="G24" i="6" s="1"/>
  <c r="H26" i="6"/>
  <c r="H25" i="6" s="1"/>
  <c r="H24" i="6" s="1"/>
  <c r="I26" i="6"/>
  <c r="I25" i="6" s="1"/>
  <c r="I24" i="6" s="1"/>
  <c r="G29" i="6"/>
  <c r="G28" i="6" s="1"/>
  <c r="H29" i="6"/>
  <c r="H28" i="6" s="1"/>
  <c r="I29" i="6"/>
  <c r="I28" i="6" s="1"/>
  <c r="G31" i="6"/>
  <c r="H31" i="6"/>
  <c r="I31" i="6"/>
  <c r="G39" i="6"/>
  <c r="G38" i="6" s="1"/>
  <c r="H39" i="6"/>
  <c r="H38" i="6" s="1"/>
  <c r="I39" i="6"/>
  <c r="I38" i="6" s="1"/>
  <c r="G42" i="6"/>
  <c r="G41" i="6" s="1"/>
  <c r="H42" i="6"/>
  <c r="H41" i="6" s="1"/>
  <c r="I42" i="6"/>
  <c r="I41" i="6" s="1"/>
  <c r="G46" i="6"/>
  <c r="G45" i="6" s="1"/>
  <c r="H46" i="6"/>
  <c r="H45" i="6" s="1"/>
  <c r="I46" i="6"/>
  <c r="I45" i="6" s="1"/>
  <c r="G51" i="6"/>
  <c r="G50" i="6" s="1"/>
  <c r="H51" i="6"/>
  <c r="H50" i="6" s="1"/>
  <c r="I51" i="6"/>
  <c r="I50" i="6" s="1"/>
  <c r="G54" i="6"/>
  <c r="G53" i="6" s="1"/>
  <c r="H54" i="6"/>
  <c r="H53" i="6" s="1"/>
  <c r="I54" i="6"/>
  <c r="I53" i="6" s="1"/>
  <c r="G57" i="6"/>
  <c r="G56" i="6" s="1"/>
  <c r="H57" i="6"/>
  <c r="H56" i="6" s="1"/>
  <c r="I57" i="6"/>
  <c r="I56" i="6" s="1"/>
  <c r="G67" i="6"/>
  <c r="G66" i="6" s="1"/>
  <c r="G65" i="6" s="1"/>
  <c r="H67" i="6"/>
  <c r="I67" i="6"/>
  <c r="G69" i="6"/>
  <c r="H69" i="6"/>
  <c r="I69" i="6"/>
  <c r="G72" i="6"/>
  <c r="G71" i="6" s="1"/>
  <c r="H72" i="6"/>
  <c r="H71" i="6" s="1"/>
  <c r="G78" i="6"/>
  <c r="G77" i="6" s="1"/>
  <c r="H78" i="6"/>
  <c r="H77" i="6" s="1"/>
  <c r="I78" i="6"/>
  <c r="I77" i="6" s="1"/>
  <c r="G88" i="6"/>
  <c r="G87" i="6" s="1"/>
  <c r="G86" i="6" s="1"/>
  <c r="H88" i="6"/>
  <c r="H87" i="6" s="1"/>
  <c r="H86" i="6" s="1"/>
  <c r="I88" i="6"/>
  <c r="I87" i="6" s="1"/>
  <c r="I86" i="6" s="1"/>
  <c r="G93" i="6"/>
  <c r="G92" i="6" s="1"/>
  <c r="H93" i="6"/>
  <c r="H92" i="6" s="1"/>
  <c r="I93" i="6"/>
  <c r="I92" i="6" s="1"/>
  <c r="G96" i="6"/>
  <c r="G95" i="6" s="1"/>
  <c r="H96" i="6"/>
  <c r="H95" i="6" s="1"/>
  <c r="I96" i="6"/>
  <c r="I95" i="6" s="1"/>
  <c r="G101" i="6"/>
  <c r="G100" i="6" s="1"/>
  <c r="G99" i="6" s="1"/>
  <c r="G98" i="6" s="1"/>
  <c r="H101" i="6"/>
  <c r="I101" i="6"/>
  <c r="H109" i="6"/>
  <c r="H108" i="6" s="1"/>
  <c r="I109" i="6"/>
  <c r="I108" i="6" s="1"/>
  <c r="H112" i="6"/>
  <c r="H111" i="6" s="1"/>
  <c r="I112" i="6"/>
  <c r="I111" i="6" s="1"/>
  <c r="H115" i="6"/>
  <c r="H114" i="6" s="1"/>
  <c r="I115" i="6"/>
  <c r="I114" i="6" s="1"/>
  <c r="G120" i="6"/>
  <c r="G119" i="6" s="1"/>
  <c r="G117" i="6" s="1"/>
  <c r="G106" i="6" s="1"/>
  <c r="H120" i="6"/>
  <c r="H119" i="6" s="1"/>
  <c r="I120" i="6"/>
  <c r="I117" i="6" s="1"/>
  <c r="G128" i="6"/>
  <c r="G127" i="6" s="1"/>
  <c r="G126" i="6" s="1"/>
  <c r="G125" i="6" s="1"/>
  <c r="H128" i="6"/>
  <c r="H127" i="6" s="1"/>
  <c r="I128" i="6"/>
  <c r="I127" i="6" s="1"/>
  <c r="G137" i="6"/>
  <c r="G136" i="6" s="1"/>
  <c r="G135" i="6" s="1"/>
  <c r="G134" i="6" s="1"/>
  <c r="H137" i="6"/>
  <c r="H136" i="6" s="1"/>
  <c r="H135" i="6" s="1"/>
  <c r="H134" i="6" s="1"/>
  <c r="I137" i="6"/>
  <c r="I136" i="6" s="1"/>
  <c r="I135" i="6" s="1"/>
  <c r="I134" i="6" s="1"/>
  <c r="G139" i="6"/>
  <c r="H141" i="6"/>
  <c r="H140" i="6" s="1"/>
  <c r="H139" i="6" s="1"/>
  <c r="I141" i="6"/>
  <c r="I140" i="6" s="1"/>
  <c r="I139" i="6" s="1"/>
  <c r="G146" i="6"/>
  <c r="G145" i="6" s="1"/>
  <c r="H146" i="6"/>
  <c r="H145" i="6" s="1"/>
  <c r="I146" i="6"/>
  <c r="I145" i="6" s="1"/>
  <c r="G149" i="6"/>
  <c r="G148" i="6" s="1"/>
  <c r="H149" i="6"/>
  <c r="H148" i="6" s="1"/>
  <c r="I149" i="6"/>
  <c r="I148" i="6" s="1"/>
  <c r="G152" i="6"/>
  <c r="G151" i="6" s="1"/>
  <c r="H152" i="6"/>
  <c r="H151" i="6" s="1"/>
  <c r="I152" i="6"/>
  <c r="I151" i="6" s="1"/>
  <c r="G155" i="6"/>
  <c r="G154" i="6" s="1"/>
  <c r="H155" i="6"/>
  <c r="H154" i="6" s="1"/>
  <c r="I155" i="6"/>
  <c r="I154" i="6" s="1"/>
  <c r="G158" i="6"/>
  <c r="G157" i="6" s="1"/>
  <c r="H158" i="6"/>
  <c r="H157" i="6" s="1"/>
  <c r="I158" i="6"/>
  <c r="I157" i="6" s="1"/>
  <c r="G161" i="6"/>
  <c r="G160" i="6" s="1"/>
  <c r="H161" i="6"/>
  <c r="H160" i="6" s="1"/>
  <c r="I161" i="6"/>
  <c r="I160" i="6" s="1"/>
  <c r="G164" i="6"/>
  <c r="G163" i="6" s="1"/>
  <c r="H164" i="6"/>
  <c r="H163" i="6" s="1"/>
  <c r="I164" i="6"/>
  <c r="I163" i="6" s="1"/>
  <c r="G177" i="6"/>
  <c r="G176" i="6" s="1"/>
  <c r="G175" i="6" s="1"/>
  <c r="H177" i="6"/>
  <c r="H176" i="6" s="1"/>
  <c r="H175" i="6" s="1"/>
  <c r="I177" i="6"/>
  <c r="I176" i="6" s="1"/>
  <c r="I175" i="6" s="1"/>
  <c r="G180" i="6"/>
  <c r="G179" i="6" s="1"/>
  <c r="G192" i="6"/>
  <c r="G191" i="6" s="1"/>
  <c r="G190" i="6" s="1"/>
  <c r="G189" i="6" s="1"/>
  <c r="H192" i="6"/>
  <c r="H191" i="6" s="1"/>
  <c r="H190" i="6" s="1"/>
  <c r="H189" i="6" s="1"/>
  <c r="I192" i="6"/>
  <c r="I191" i="6" s="1"/>
  <c r="I190" i="6" s="1"/>
  <c r="I189" i="6" s="1"/>
  <c r="H118" i="6" l="1"/>
  <c r="H117" i="6" s="1"/>
  <c r="I144" i="6"/>
  <c r="I143" i="6" s="1"/>
  <c r="G144" i="6"/>
  <c r="G143" i="6" s="1"/>
  <c r="H144" i="6"/>
  <c r="H143" i="6" s="1"/>
  <c r="H76" i="6"/>
  <c r="G76" i="6"/>
  <c r="G75" i="6" s="1"/>
  <c r="G74" i="6" s="1"/>
  <c r="H126" i="6"/>
  <c r="H125" i="6" s="1"/>
  <c r="H100" i="6"/>
  <c r="H99" i="6" s="1"/>
  <c r="H98" i="6" s="1"/>
  <c r="I126" i="6"/>
  <c r="I125" i="6" s="1"/>
  <c r="I100" i="6"/>
  <c r="I99" i="6" s="1"/>
  <c r="I98" i="6" s="1"/>
  <c r="I76" i="6"/>
  <c r="I75" i="6" s="1"/>
  <c r="I74" i="6" s="1"/>
  <c r="G37" i="6"/>
  <c r="H180" i="6"/>
  <c r="H179" i="6" s="1"/>
  <c r="I44" i="6"/>
  <c r="H44" i="6"/>
  <c r="I66" i="6"/>
  <c r="I65" i="6" s="1"/>
  <c r="G91" i="6"/>
  <c r="G90" i="6" s="1"/>
  <c r="G85" i="6" s="1"/>
  <c r="G44" i="6"/>
  <c r="I17" i="6"/>
  <c r="I16" i="6" s="1"/>
  <c r="I15" i="6" s="1"/>
  <c r="H66" i="6"/>
  <c r="H65" i="6" s="1"/>
  <c r="H174" i="6"/>
  <c r="H173" i="6" s="1"/>
  <c r="I107" i="6"/>
  <c r="G17" i="6"/>
  <c r="G16" i="6" s="1"/>
  <c r="G15" i="6" s="1"/>
  <c r="I174" i="6"/>
  <c r="I173" i="6" s="1"/>
  <c r="I203" i="6"/>
  <c r="I202" i="6" s="1"/>
  <c r="I180" i="6"/>
  <c r="I179" i="6" s="1"/>
  <c r="H107" i="6"/>
  <c r="H75" i="6"/>
  <c r="H74" i="6" s="1"/>
  <c r="G174" i="6"/>
  <c r="G173" i="6" s="1"/>
  <c r="I37" i="6"/>
  <c r="H37" i="6"/>
  <c r="H17" i="6"/>
  <c r="H16" i="6" s="1"/>
  <c r="H15" i="6" s="1"/>
  <c r="H91" i="6"/>
  <c r="H90" i="6" s="1"/>
  <c r="H203" i="6"/>
  <c r="H202" i="6" s="1"/>
  <c r="I91" i="6"/>
  <c r="I90" i="6" s="1"/>
  <c r="G36" i="6" l="1"/>
  <c r="G9" i="6" s="1"/>
  <c r="I85" i="6"/>
  <c r="H106" i="6"/>
  <c r="H8" i="6" s="1"/>
  <c r="H217" i="6" s="1"/>
  <c r="H85" i="6"/>
  <c r="I106" i="6"/>
  <c r="I36" i="6"/>
  <c r="I9" i="6" s="1"/>
  <c r="G133" i="6"/>
  <c r="H36" i="6"/>
  <c r="H9" i="6" s="1"/>
  <c r="G8" i="6" l="1"/>
  <c r="G217" i="6" s="1"/>
  <c r="I8" i="6"/>
  <c r="I217" i="6" s="1"/>
  <c r="G11" i="1"/>
  <c r="G12" i="1"/>
  <c r="G13" i="1"/>
  <c r="G16" i="1"/>
  <c r="G19" i="1"/>
  <c r="G22" i="1"/>
  <c r="G24" i="1"/>
  <c r="G31" i="1"/>
  <c r="G33" i="1"/>
  <c r="G37" i="1"/>
  <c r="G41" i="1"/>
  <c r="G44" i="1"/>
  <c r="G55" i="1"/>
  <c r="G58" i="1"/>
  <c r="G62" i="1"/>
  <c r="G63" i="1"/>
  <c r="G64" i="1"/>
  <c r="G32" i="3" l="1"/>
  <c r="I32" i="3" s="1"/>
  <c r="E32" i="3"/>
  <c r="H8" i="3" l="1"/>
  <c r="H9" i="3"/>
  <c r="H10" i="3"/>
  <c r="H12" i="3"/>
  <c r="H13" i="3"/>
  <c r="H15" i="3"/>
  <c r="H17" i="3"/>
  <c r="H18" i="3"/>
  <c r="H19" i="3"/>
  <c r="H21" i="3"/>
  <c r="H22" i="3"/>
  <c r="H25" i="3"/>
  <c r="H26" i="3"/>
  <c r="H27" i="3"/>
  <c r="H29" i="3"/>
  <c r="H31" i="3"/>
  <c r="H33" i="3"/>
  <c r="H36" i="3"/>
  <c r="I7" i="3"/>
  <c r="H7" i="3" l="1"/>
  <c r="C15" i="1"/>
  <c r="G15" i="1" s="1"/>
  <c r="E47" i="1"/>
  <c r="C21" i="1"/>
  <c r="E21" i="1"/>
  <c r="F21" i="1" s="1"/>
  <c r="C18" i="1"/>
  <c r="E18" i="1"/>
  <c r="F18" i="1" s="1"/>
  <c r="G21" i="1" l="1"/>
  <c r="G18" i="1"/>
  <c r="C14" i="1"/>
  <c r="G14" i="1" s="1"/>
  <c r="D20" i="3"/>
  <c r="G20" i="3"/>
  <c r="I20" i="3" s="1"/>
  <c r="E20" i="3"/>
  <c r="D32" i="3"/>
  <c r="H32" i="3"/>
  <c r="E61" i="1"/>
  <c r="C61" i="1"/>
  <c r="E40" i="1"/>
  <c r="C40" i="1"/>
  <c r="E39" i="1"/>
  <c r="C39" i="1"/>
  <c r="E34" i="1"/>
  <c r="C34" i="1"/>
  <c r="E26" i="1"/>
  <c r="C26" i="1"/>
  <c r="C25" i="1" s="1"/>
  <c r="F39" i="1" l="1"/>
  <c r="G39" i="1"/>
  <c r="F61" i="1"/>
  <c r="G61" i="1"/>
  <c r="F40" i="1"/>
  <c r="G40" i="1"/>
  <c r="E25" i="1"/>
  <c r="H20" i="3"/>
  <c r="E43" i="1"/>
  <c r="C43" i="1"/>
  <c r="E36" i="1"/>
  <c r="C36" i="1"/>
  <c r="F36" i="1" l="1"/>
  <c r="G36" i="1"/>
  <c r="F43" i="1"/>
  <c r="G43" i="1"/>
  <c r="E10" i="1"/>
  <c r="F10" i="1" s="1"/>
  <c r="C10" i="1"/>
  <c r="G10" i="1" l="1"/>
  <c r="C23" i="1"/>
  <c r="E32" i="1"/>
  <c r="C32" i="1"/>
  <c r="F32" i="1" l="1"/>
  <c r="G32" i="1"/>
  <c r="F30" i="1"/>
  <c r="G30" i="1"/>
  <c r="E29" i="1"/>
  <c r="C29" i="1"/>
  <c r="C28" i="1" s="1"/>
  <c r="E57" i="1"/>
  <c r="C57" i="1"/>
  <c r="C56" i="1" s="1"/>
  <c r="E54" i="1"/>
  <c r="C54" i="1"/>
  <c r="C53" i="1" s="1"/>
  <c r="F29" i="1" l="1"/>
  <c r="G29" i="1"/>
  <c r="F54" i="1"/>
  <c r="G54" i="1"/>
  <c r="F57" i="1"/>
  <c r="G57" i="1"/>
  <c r="E56" i="1"/>
  <c r="E53" i="1"/>
  <c r="E28" i="1"/>
  <c r="E14" i="3"/>
  <c r="G14" i="3"/>
  <c r="I14" i="3" s="1"/>
  <c r="D14" i="3"/>
  <c r="F28" i="1" l="1"/>
  <c r="G28" i="1"/>
  <c r="F53" i="1"/>
  <c r="G53" i="1"/>
  <c r="F56" i="1"/>
  <c r="G56" i="1"/>
  <c r="H14" i="3"/>
  <c r="E42" i="1"/>
  <c r="F42" i="1" s="1"/>
  <c r="C42" i="1"/>
  <c r="C38" i="1" s="1"/>
  <c r="E23" i="1"/>
  <c r="F52" i="1" l="1"/>
  <c r="G52" i="1"/>
  <c r="F23" i="1"/>
  <c r="G23" i="1"/>
  <c r="G42" i="1"/>
  <c r="E38" i="1"/>
  <c r="G38" i="1" l="1"/>
  <c r="F38" i="1"/>
  <c r="F51" i="1"/>
  <c r="G51" i="1"/>
  <c r="E35" i="3"/>
  <c r="G35" i="3"/>
  <c r="I35" i="3" s="1"/>
  <c r="D35" i="3"/>
  <c r="E30" i="3"/>
  <c r="G30" i="3"/>
  <c r="D30" i="3"/>
  <c r="E28" i="3"/>
  <c r="G28" i="3"/>
  <c r="I28" i="3" s="1"/>
  <c r="D28" i="3"/>
  <c r="E24" i="3"/>
  <c r="G24" i="3"/>
  <c r="I24" i="3" s="1"/>
  <c r="D24" i="3"/>
  <c r="E16" i="3"/>
  <c r="E37" i="3" s="1"/>
  <c r="G16" i="3"/>
  <c r="I16" i="3" s="1"/>
  <c r="D16" i="3"/>
  <c r="E9" i="1"/>
  <c r="E8" i="1" s="1"/>
  <c r="C9" i="1"/>
  <c r="E20" i="1"/>
  <c r="F20" i="1" s="1"/>
  <c r="C20" i="1"/>
  <c r="F9" i="1" l="1"/>
  <c r="G20" i="1"/>
  <c r="G9" i="1"/>
  <c r="H30" i="3"/>
  <c r="H24" i="3"/>
  <c r="H16" i="3"/>
  <c r="H28" i="3"/>
  <c r="H35" i="3"/>
  <c r="D37" i="3"/>
  <c r="C10" i="5"/>
  <c r="G37" i="3"/>
  <c r="C17" i="1"/>
  <c r="E17" i="1"/>
  <c r="F17" i="1" s="1"/>
  <c r="D10" i="5" l="1"/>
  <c r="I37" i="3"/>
  <c r="G17" i="1"/>
  <c r="C69" i="1"/>
  <c r="H37" i="3"/>
  <c r="F8" i="1" l="1"/>
  <c r="G8" i="1"/>
  <c r="E69" i="1"/>
  <c r="D9" i="5" s="1"/>
  <c r="D8" i="5" s="1"/>
  <c r="D11" i="5" s="1"/>
  <c r="C9" i="5"/>
  <c r="C8" i="5" s="1"/>
  <c r="C11" i="5" s="1"/>
  <c r="G69" i="1" l="1"/>
  <c r="F69" i="1"/>
</calcChain>
</file>

<file path=xl/sharedStrings.xml><?xml version="1.0" encoding="utf-8"?>
<sst xmlns="http://schemas.openxmlformats.org/spreadsheetml/2006/main" count="1178" uniqueCount="382">
  <si>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</si>
  <si>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</si>
  <si>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</si>
  <si>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</si>
  <si>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</si>
  <si>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</si>
  <si>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</si>
  <si>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</si>
  <si>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</si>
  <si>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</si>
  <si>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</si>
  <si>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</si>
  <si>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</si>
  <si>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</si>
  <si>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</si>
  <si>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</si>
  <si>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</si>
  <si>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</si>
  <si>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</si>
  <si>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</si>
  <si>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</si>
  <si>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</si>
  <si>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</si>
  <si>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</si>
  <si>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</si>
  <si>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</si>
  <si>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</si>
  <si>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</si>
  <si>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</si>
  <si>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</si>
  <si>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</si>
  <si>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</si>
  <si>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</si>
  <si>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</si>
  <si>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</si>
  <si>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</si>
  <si>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</si>
  <si>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4</t>
  </si>
  <si>
    <t>6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</si>
  <si>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</si>
  <si>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</si>
  <si>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</si>
  <si>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</si>
  <si>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</si>
  <si>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</si>
  <si>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</si>
  <si>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</si>
  <si>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</si>
  <si>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</si>
  <si>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</si>
  <si>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</si>
  <si>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</si>
  <si>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</si>
  <si>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</si>
  <si>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</si>
  <si>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</si>
  <si>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</si>
  <si>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</si>
  <si>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</si>
  <si>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</si>
  <si>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</si>
  <si>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</si>
  <si>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</si>
  <si>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</si>
  <si>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</si>
  <si>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</si>
  <si>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</si>
  <si>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</si>
  <si>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</si>
  <si>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</si>
  <si>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</si>
  <si>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</si>
  <si>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</si>
  <si>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</si>
  <si>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</si>
  <si>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</si>
  <si>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</si>
  <si>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Обеспечение пожарной безопасности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</si>
  <si>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</si>
  <si>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</si>
  <si>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</si>
  <si>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</si>
  <si>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</si>
  <si>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</si>
  <si>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</si>
  <si>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</si>
  <si>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</si>
  <si>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</si>
  <si>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</si>
  <si>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</si>
  <si>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</si>
  <si>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 xml:space="preserve"> Прочие поступления от денежных взысканий (штрафов) и
 иных сумм в возмещение ущерба
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</si>
  <si>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</si>
  <si>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</si>
  <si>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</si>
  <si>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Исполнено 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</si>
  <si>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</si>
  <si>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</si>
  <si>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</si>
  <si>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</si>
  <si>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</si>
  <si>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</si>
  <si>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</si>
  <si>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</si>
  <si>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</si>
  <si>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</si>
  <si>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</si>
  <si>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</si>
  <si>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</si>
  <si>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</si>
  <si>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</si>
  <si>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</si>
  <si>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</si>
  <si>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</si>
  <si>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</si>
  <si>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</si>
  <si>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</si>
  <si>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</si>
  <si>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</si>
  <si>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</si>
  <si>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</si>
  <si>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</si>
  <si>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</si>
  <si>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</si>
  <si>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</si>
  <si>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</si>
  <si>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</si>
  <si>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</si>
  <si>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</si>
  <si>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</si>
  <si>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</si>
  <si>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</si>
  <si>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</si>
  <si>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</si>
  <si>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000 1 16 90000 00 0000 140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</si>
  <si>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</si>
  <si>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</si>
  <si>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</si>
  <si>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</si>
  <si>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</si>
  <si>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</si>
  <si>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</si>
  <si>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</si>
  <si>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</si>
  <si>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</si>
  <si>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</si>
  <si>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</si>
  <si>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</si>
  <si>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</si>
  <si>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</si>
  <si>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</si>
  <si>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</si>
  <si>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</si>
  <si>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</si>
  <si>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</si>
  <si>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</si>
  <si>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</si>
  <si>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</si>
  <si>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</si>
  <si>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</si>
  <si>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</si>
  <si>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</si>
  <si>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</si>
  <si>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</si>
  <si>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</si>
  <si>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>Утвержденный план</t>
  </si>
  <si>
    <t xml:space="preserve">Уточненный план </t>
  </si>
  <si>
    <t>НАЛОГИ НА СОВОКУПНЫЙ ДОХОД</t>
  </si>
  <si>
    <t>Единый сельскохозяйственный налог</t>
  </si>
  <si>
    <t xml:space="preserve">000 1 05 00000 00 0000 000
</t>
  </si>
  <si>
    <t xml:space="preserve">182 1 05 03000 01 0000 110
</t>
  </si>
  <si>
    <t xml:space="preserve">182 1 05 03010 01 0000 110
</t>
  </si>
  <si>
    <t>Резервные фонды</t>
  </si>
  <si>
    <t>Приложение 3</t>
  </si>
  <si>
    <t>Социальное обеспечение населения</t>
  </si>
  <si>
    <t>066</t>
  </si>
  <si>
    <t>Всего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</si>
  <si>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</si>
  <si>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</si>
  <si>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09 0 03 70070</t>
  </si>
  <si>
    <t>09 0 00 00000</t>
  </si>
  <si>
    <t>00</t>
  </si>
  <si>
    <t>Физическая культура и спорт</t>
  </si>
  <si>
    <t>01 0 00 70470</t>
  </si>
  <si>
    <t>Социальные выплаты гражданам, кроме публичных нормативных социальных выплат</t>
  </si>
  <si>
    <t>Социальное обеспечение и иные выплаты населению</t>
  </si>
  <si>
    <t xml:space="preserve">01 0 00 70470 </t>
  </si>
  <si>
    <t>01 0 00 00000</t>
  </si>
  <si>
    <t>Социальная политика, всего</t>
  </si>
  <si>
    <t>Межбюджетные трансферты</t>
  </si>
  <si>
    <t>Иные межбюджетные трансферты, передаваемые органами местного самоуправления муниципального образования бюджету района на решение вопросов местного значения</t>
  </si>
  <si>
    <t>Мероприятия по организации культурно- досуговых услуг населению</t>
  </si>
  <si>
    <t xml:space="preserve">08 0 00 00000  </t>
  </si>
  <si>
    <t>Культура и кинематография, всего</t>
  </si>
  <si>
    <t xml:space="preserve"> 07 0 02  90020</t>
  </si>
  <si>
    <t>07 0 02  90020</t>
  </si>
  <si>
    <t>Мероприятия по созданию условий для развития социальной активности молодежи, участия в общественной  деятельности направленной  на решение социально значимых проблем</t>
  </si>
  <si>
    <t>Иные закупки товаров, работ и услуг для обеспечения государственных (муниципальных) нужд</t>
  </si>
  <si>
    <t>Закупка товаров, работ и услуг для государственных (муниципальных) нужд</t>
  </si>
  <si>
    <t>Мероприятия по трудоустройству несовершеннолетних подростков</t>
  </si>
  <si>
    <t>07 0 00 00000</t>
  </si>
  <si>
    <t>Образование</t>
  </si>
  <si>
    <t>06 0 09 76000</t>
  </si>
  <si>
    <t xml:space="preserve">06 0 09 76000 </t>
  </si>
  <si>
    <t>Прочие мероприятия по благоустройству</t>
  </si>
  <si>
    <t>06 0 08 76000</t>
  </si>
  <si>
    <t xml:space="preserve">06 0 08 76000 </t>
  </si>
  <si>
    <t>Мероприятия по содержанию мест захоронения</t>
  </si>
  <si>
    <t>06 0 07 76000</t>
  </si>
  <si>
    <t xml:space="preserve">06 0 07 76000 </t>
  </si>
  <si>
    <t>Мероприятия по организации сбора и вывоза отходов с территорий общего пользования</t>
  </si>
  <si>
    <t>06 0 06 76000</t>
  </si>
  <si>
    <t xml:space="preserve">06 0 06 76000 </t>
  </si>
  <si>
    <t>Мероприятия по организации обустройства мест массового отдыха населения</t>
  </si>
  <si>
    <t>06 0 05 76000</t>
  </si>
  <si>
    <t xml:space="preserve">06 0 05 76000 </t>
  </si>
  <si>
    <t xml:space="preserve">Мероприятия по озеленению территории </t>
  </si>
  <si>
    <t>06 0 04 76000</t>
  </si>
  <si>
    <t xml:space="preserve">06 0 04 76000 </t>
  </si>
  <si>
    <t>Мероприятия по размещению и содержанию малых архитектурных форм</t>
  </si>
  <si>
    <t>06 0 02 76000</t>
  </si>
  <si>
    <t>Мероприятия по освещению улиц</t>
  </si>
  <si>
    <t>06 0 00 00000</t>
  </si>
  <si>
    <t>Прочая закупка товаров, работ и услуг для муниципальных нужд</t>
  </si>
  <si>
    <t xml:space="preserve"> Коммунальное хозяйство</t>
  </si>
  <si>
    <t xml:space="preserve">02 0 00 96160  </t>
  </si>
  <si>
    <t xml:space="preserve">02 0 00 00000  </t>
  </si>
  <si>
    <t>Жилищно-коммунальное хозяйство</t>
  </si>
  <si>
    <t>02 0  04 70290</t>
  </si>
  <si>
    <t>Мероприятия по проведению кадастровых работ на земельные участки под объектами муниципальной собственности</t>
  </si>
  <si>
    <t>02 0 00 00000</t>
  </si>
  <si>
    <t>05 0 01 77050</t>
  </si>
  <si>
    <t xml:space="preserve">05 0 01 77050 </t>
  </si>
  <si>
    <t>Мероприятия по содержанию автомобильных дорог</t>
  </si>
  <si>
    <t>05 0 00 00000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</si>
  <si>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</si>
  <si>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</si>
  <si>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Мероприятия по обеспечению занятости населения  в рамках непрограммных мероприятий</t>
  </si>
  <si>
    <t>0700570140</t>
  </si>
  <si>
    <t xml:space="preserve">Мероприятия по обеспечению занятости населения </t>
  </si>
  <si>
    <t>0700470140</t>
  </si>
  <si>
    <t>0700000000</t>
  </si>
  <si>
    <t>Национальная экономика, всего</t>
  </si>
  <si>
    <t>04 0 06 70260</t>
  </si>
  <si>
    <t xml:space="preserve">04 0 06 70260 </t>
  </si>
  <si>
    <t>Мероприятия по организации деятельности народных дружин</t>
  </si>
  <si>
    <t>04 0 00 00000</t>
  </si>
  <si>
    <t xml:space="preserve">04 0 05 70250 </t>
  </si>
  <si>
    <t xml:space="preserve">04 0 05 70250  </t>
  </si>
  <si>
    <t>Мероприятия по обеспечению деятельности пожарной дружины</t>
  </si>
  <si>
    <t>04 0 04 70240</t>
  </si>
  <si>
    <t>Мероприятия по обеспечению первичных мер пожарной безопасности</t>
  </si>
  <si>
    <t>Мероприятия по текущему содержанию  систем оповещения, проведение необходимого ремонта оборудования</t>
  </si>
  <si>
    <t>Национальная безопасность и правоохранительная деятельность</t>
  </si>
  <si>
    <t>03 0 00 51180</t>
  </si>
  <si>
    <t>03 0 00 00000</t>
  </si>
  <si>
    <r>
      <t>Муниципальная</t>
    </r>
    <r>
      <rPr>
        <b/>
        <i/>
        <sz val="12"/>
        <color rgb="FF000000"/>
        <rFont val="Times New Roman"/>
        <family val="1"/>
        <charset val="204"/>
      </rPr>
      <t xml:space="preserve"> программа «</t>
    </r>
    <r>
      <rPr>
        <b/>
        <i/>
        <sz val="12"/>
        <color theme="1"/>
        <rFont val="Times New Roman"/>
        <family val="1"/>
        <charset val="204"/>
      </rPr>
      <t>Организация и осуществление первичного воинского учета  на территории муниципального образования поселок Боровский</t>
    </r>
    <r>
      <rPr>
        <b/>
        <i/>
        <sz val="12"/>
        <color rgb="FF000000"/>
        <rFont val="Times New Roman"/>
        <family val="1"/>
        <charset val="204"/>
      </rPr>
      <t>»</t>
    </r>
  </si>
  <si>
    <t>Мобилизационная  и вневойсковая подготовка</t>
  </si>
  <si>
    <t>Национальная оборона</t>
  </si>
  <si>
    <t>Иные бюджетные ассигнования</t>
  </si>
  <si>
    <t>99 0 00 70200</t>
  </si>
  <si>
    <t>Выполнение других обязательств органов местного самоуправления</t>
  </si>
  <si>
    <t>06 0 01 70200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</si>
  <si>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</si>
  <si>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06 0 01 70200</t>
  </si>
  <si>
    <t xml:space="preserve">   06 0 01 70200</t>
  </si>
  <si>
    <t>Мероприятия по проведению конкурсов по благоустройству территории</t>
  </si>
  <si>
    <t>02 0 03 70300</t>
  </si>
  <si>
    <t>Мероприятия по проведение кадастровых работ на бесхозяйные объекты</t>
  </si>
  <si>
    <t>02 0 02 70300</t>
  </si>
  <si>
    <t xml:space="preserve">02 0 02 70300 </t>
  </si>
  <si>
    <t>Мероприятия по проведению оценки рыночной стоимости на объекты муниципальной собственности</t>
  </si>
  <si>
    <t>02 0 01 70300</t>
  </si>
  <si>
    <t xml:space="preserve">02 0 01 70300 </t>
  </si>
  <si>
    <t>Мероприятия по проведение кадастровых работ на объекты муниципальной собственности</t>
  </si>
  <si>
    <t xml:space="preserve">02 0 00 70200  </t>
  </si>
  <si>
    <t>Уплата налогов, сборов и иных платежей</t>
  </si>
  <si>
    <r>
      <t xml:space="preserve">01 0 00 </t>
    </r>
    <r>
      <rPr>
        <sz val="12"/>
        <color theme="1"/>
        <rFont val="Times New Roman"/>
        <family val="1"/>
        <charset val="204"/>
      </rPr>
      <t>70200</t>
    </r>
  </si>
  <si>
    <r>
      <t xml:space="preserve">01 0 00 </t>
    </r>
    <r>
      <rPr>
        <i/>
        <sz val="12"/>
        <color theme="1"/>
        <rFont val="Times New Roman"/>
        <family val="1"/>
        <charset val="204"/>
      </rPr>
      <t>70200</t>
    </r>
  </si>
  <si>
    <t>01 0 00 70480</t>
  </si>
  <si>
    <t>99 0 00 90020</t>
  </si>
  <si>
    <t xml:space="preserve">Иные межбюджетные трансферты
</t>
  </si>
  <si>
    <t>02 0 00 70100</t>
  </si>
  <si>
    <t>01 0 00 70100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</si>
  <si>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</si>
  <si>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01 0 00 70110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</si>
  <si>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 </t>
  </si>
  <si>
    <t>Общегосударственные вопросы, всего</t>
  </si>
  <si>
    <t>Администрация муниципального образования поселок Боровский</t>
  </si>
  <si>
    <t>Уточненный бюджет</t>
  </si>
  <si>
    <t>Утвержденный бюджет</t>
  </si>
  <si>
    <t>ВР</t>
  </si>
  <si>
    <t>ЦСР</t>
  </si>
  <si>
    <t>Пр</t>
  </si>
  <si>
    <t>Рз</t>
  </si>
  <si>
    <t>Администратор</t>
  </si>
  <si>
    <t>Муниципальная программа  «Развитие муниципальной службы в муниципальном  образовании поселок Боровский на 2018-2020 года»</t>
  </si>
  <si>
    <t>Глава местной администрации (исполнительно-распорядительного органа местной администрации), в рамках программы «Развитие муниципальной службы в муниципальном  образовании поселок Боровский на 2018-2020 годы»</t>
  </si>
  <si>
    <t>Обеспечение деятельности органов местного самоуправления в рамках программы «Развитие муниципальной службы в муниципальном  образовании поселок Боровский на 2018-2020 года»</t>
  </si>
  <si>
    <t>Муниципальная программа «Повышение эффективности управления и распоряжения собственностью муниципального образования поселок Боровский на 2018-2020 годы»</t>
  </si>
  <si>
    <t>Обеспечение деятельности органов местного самоуправления в рамках программы «Повышение эффективности управления и распоряжения собственностью муниципального образования поселок Боровский на 2018-2020 годы»</t>
  </si>
  <si>
    <t>Опубликование муниципальных правовых актов, иной официальной информации в печатном СМИ в рамках программы «Развитие муниципальной службы в муниципальном  образовании поселок Боровский на 2018-2020 года»</t>
  </si>
  <si>
    <t>Выполнение других обязательств органов местного самоуправления в рамках программы «Развитие муниципальной службы в муниципальном  образовании поселок Боровский на 2018-2020 года»</t>
  </si>
  <si>
    <t>Выполнение других обязательств органов местного самоуправления в рамках программы «Повышение эффективности управления и распоряжения собственностью муниципального образования поселок Боровский на 2018-2020 годы»</t>
  </si>
  <si>
    <t>Муниципальная программа «Благоустройство территории муниципального образования поселок Боровский на 2018-2020 годы»</t>
  </si>
  <si>
    <t>Осуществление первичного воинского учета на территориях, где отсутствуют военные комиссариаты в рамках муниципальной программы «Организация и осуществление первичного воинского учета  на территории муниципального образования поселок Боровский на 2018-2020 годы»</t>
  </si>
  <si>
    <t>Муниципальная программа «Обеспечение безопасности жизнедеятельности на территории поселка Боровский на 2018-2020 годы»</t>
  </si>
  <si>
    <t>Муниципальная программа «Основные направления развития молодежной политики в муниципальном  образовании поселок Боровский на 2018-2020 годы</t>
  </si>
  <si>
    <t>Муниципальная программа «Содержание автомобильных дорог муниципального образования поселок Боровский 2018-2020 годы»</t>
  </si>
  <si>
    <t>Уплата ежемесячных взносов на капитальный ремонт общего имущества в многоквартирных домах органами местного самоуправления, как собственниками помещений в многоквартирных домах в рамках программы «Повышение эффективности управления и распоряжения собственностью муниципального образования поселок Боровский на 2018-2020 года»</t>
  </si>
  <si>
    <t>Муниципальная программа «Основные направления развития молодежной политики в муниципальном  образовании поселок Боровский на 2018-2020 годы»</t>
  </si>
  <si>
    <t>Муниципальная программа «Основные направления развития культурно-досуговой деятельности на 2018-2020 годы”</t>
  </si>
  <si>
    <t>Доплаты к пенсиям муниципальных служащих в рамках программы «Развитие муниципальной службы в муниципальном  образовании поселок Боровский на 2018-2020 года»</t>
  </si>
  <si>
    <t>Муниципальная программа «Основные направления развития физической культуры  и спорта в муниципальном образовании поселок Боровский на 2018-2020 годы”</t>
  </si>
  <si>
    <t>Мероприятия по проведение кадастровых работ на бесхозяйные объекты за счет средств областного бюджета</t>
  </si>
  <si>
    <t>02 0 03 19590</t>
  </si>
  <si>
    <t>Мероприятия по обследованию технического состояния объектов и сносу объектов муниципальной собственности</t>
  </si>
  <si>
    <t>02 0 06 70200</t>
  </si>
  <si>
    <t>Резервный фонд местной администрации</t>
  </si>
  <si>
    <t>99 0 00 70111</t>
  </si>
  <si>
    <t>Резервные средства</t>
  </si>
  <si>
    <t>03 0 00 70100</t>
  </si>
  <si>
    <r>
      <t xml:space="preserve">Обеспечение деятельности органов местного самоуправления </t>
    </r>
    <r>
      <rPr>
        <sz val="12"/>
        <color rgb="FF000000"/>
        <rFont val="Times New Roman"/>
        <family val="1"/>
        <charset val="204"/>
      </rPr>
      <t xml:space="preserve">в рамках программы </t>
    </r>
    <r>
      <rPr>
        <b/>
        <sz val="12"/>
        <color rgb="FF000000"/>
        <rFont val="Times New Roman"/>
        <family val="1"/>
        <charset val="204"/>
      </rPr>
      <t>«</t>
    </r>
    <r>
      <rPr>
        <sz val="12"/>
        <color theme="1"/>
        <rFont val="Times New Roman"/>
        <family val="1"/>
        <charset val="204"/>
      </rPr>
      <t>Организация и осуществление первичного воинского учета на территории муниципального образования поселок Боровский на 2018-2020 годы»</t>
    </r>
  </si>
  <si>
    <t>04 0 06 90020</t>
  </si>
  <si>
    <t>Мероприятия по содержанию автомобильных дорог вне границ населенного пункта</t>
  </si>
  <si>
    <t>05 0 02 77050</t>
  </si>
  <si>
    <t>Мероприятия по проведению кадастровых работ на земельные участки под многоквартирными домами</t>
  </si>
  <si>
    <t>02 0 05 70290</t>
  </si>
  <si>
    <t>Муниципальная программа муниципального образования поселок Боровский «Формирование современной сельской среды» до 2022 года</t>
  </si>
  <si>
    <t>10 0 00 00000</t>
  </si>
  <si>
    <t>Мероприятия по благоустройству дворовых территорий</t>
  </si>
  <si>
    <t>10 0 01 76000</t>
  </si>
  <si>
    <t>Мероприятия по благоустройству мест массового отдыха населения.</t>
  </si>
  <si>
    <t>10 0 02 76000</t>
  </si>
  <si>
    <t xml:space="preserve">08 0 00 70050 </t>
  </si>
  <si>
    <t>Муниципальная программа «Развитие муниципальной службы в муниципальном образовании поселок Боровский на 2018-2020 годы»</t>
  </si>
  <si>
    <t>Мероприятия в области социальной политики</t>
  </si>
  <si>
    <t>01 0 0070470</t>
  </si>
  <si>
    <t>Мероприятия в области социальной политики вне программ</t>
  </si>
  <si>
    <t>99 0 00 70270</t>
  </si>
  <si>
    <t>Мероприятия по расширению возможностей и повышению интереса населения к школьному и массовому спорту, систематическим занятиям физической культурой и спортом</t>
  </si>
  <si>
    <t>09 0 01 70070</t>
  </si>
  <si>
    <t>Мероприятия по созданию условий для активного развития детско-юношеского спорта</t>
  </si>
  <si>
    <t>09 0 02 70070</t>
  </si>
  <si>
    <t>Мероприятия по капитальному, текущему ремонту спортивных объектов</t>
  </si>
  <si>
    <t>09 0 01 700020</t>
  </si>
  <si>
    <t>09 0 01 70020</t>
  </si>
  <si>
    <t xml:space="preserve">Расходы бюджета муниципального образования поселок Боровский по ведомственной структуре расходов бюджета за 2018 год </t>
  </si>
  <si>
    <t>План 1 квартал</t>
  </si>
  <si>
    <t>% исполнения квартал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</si>
  <si>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</si>
  <si>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</si>
  <si>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</si>
  <si>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</si>
  <si>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</si>
  <si>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</si>
  <si>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</si>
  <si>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</si>
  <si>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</si>
  <si>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</si>
  <si>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</si>
  <si>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</si>
  <si>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</si>
  <si>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</si>
  <si>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8</t>
  </si>
  <si>
    <t>разделам и подразделам классификации расходов бюджетов за 1 квартал  2020 года</t>
  </si>
  <si>
    <t>Обеспечение проведение выборов и референдумов</t>
  </si>
  <si>
    <t>по кодам классификации доходов бюджетов за    1 квартал  2020 года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</si>
  <si>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</si>
  <si>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</si>
  <si>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</si>
  <si>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</si>
  <si>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</si>
  <si>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Субсидии бюджетам бюджетной системы Российской Федерации (межбюджетные субсидии)</t>
  </si>
  <si>
    <t>Субсидии бюджетам сельских поселений на обеспечение комплексного развития сельских территорий</t>
  </si>
  <si>
    <t>000 2 02 20000 00 0000 150</t>
  </si>
  <si>
    <t>066 2 02 25576 10 0000 150</t>
  </si>
  <si>
    <t>ПРОЧИЕ БЕЗВОЗМЕЗДНЫЕ ПОСТУПЛЕНИЯ</t>
  </si>
  <si>
    <t>Прочие безвозмездные поступления в бюджеты сельских поселений</t>
  </si>
  <si>
    <t>2 07 00000 00 0000 150</t>
  </si>
  <si>
    <t>2 07 05030 10 0000 150</t>
  </si>
  <si>
    <t>муниципального образования поселок Боровский за 1 квартал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</si>
</sst>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\ &quot;г.&quot;"/>
    <numFmt numFmtId="165" formatCode="?"/>
    <numFmt numFmtId="166" formatCode="0.0"/>
    <numFmt numFmtId="167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2" fillId="0" borderId="1" xfId="1" applyNumberFormat="1" applyFont="1" applyBorder="1" applyAlignment="1">
      <alignment vertical="top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/>
    </xf>
    <xf numFmtId="165" fontId="3" fillId="0" borderId="1" xfId="1" applyNumberFormat="1" applyFont="1" applyBorder="1" applyAlignment="1">
      <alignment vertical="top" wrapText="1"/>
    </xf>
    <xf numFmtId="0" fontId="3" fillId="0" borderId="1" xfId="1" applyFont="1" applyBorder="1" applyAlignment="1">
      <alignment vertical="top"/>
    </xf>
    <xf numFmtId="0" fontId="5" fillId="0" borderId="1" xfId="0" applyFont="1" applyBorder="1" applyAlignment="1">
      <alignment vertical="center" wrapText="1"/>
    </xf>
    <xf numFmtId="0" fontId="8" fillId="0" borderId="0" xfId="0" applyFont="1"/>
    <xf numFmtId="49" fontId="3" fillId="4" borderId="1" xfId="1" applyNumberFormat="1" applyFont="1" applyFill="1" applyBorder="1" applyAlignment="1">
      <alignment vertical="top"/>
    </xf>
    <xf numFmtId="49" fontId="2" fillId="4" borderId="1" xfId="1" applyNumberFormat="1" applyFont="1" applyFill="1" applyBorder="1" applyAlignment="1">
      <alignment vertical="top"/>
    </xf>
    <xf numFmtId="165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Fill="1" applyBorder="1" applyAlignment="1" applyProtection="1">
      <alignment horizontal="center" vertical="top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3" fontId="3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0" fontId="6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0" fillId="4" borderId="0" xfId="0" applyFill="1"/>
    <xf numFmtId="166" fontId="0" fillId="5" borderId="0" xfId="0" applyNumberFormat="1" applyFill="1"/>
    <xf numFmtId="166" fontId="0" fillId="4" borderId="0" xfId="0" applyNumberFormat="1" applyFill="1"/>
    <xf numFmtId="49" fontId="6" fillId="0" borderId="1" xfId="0" applyNumberFormat="1" applyFont="1" applyBorder="1" applyAlignment="1">
      <alignment vertical="top" wrapText="1"/>
    </xf>
    <xf numFmtId="1" fontId="5" fillId="4" borderId="1" xfId="0" applyNumberFormat="1" applyFont="1" applyFill="1" applyBorder="1" applyAlignment="1">
      <alignment vertical="top"/>
    </xf>
    <xf numFmtId="1" fontId="14" fillId="0" borderId="1" xfId="0" applyNumberFormat="1" applyFont="1" applyBorder="1" applyAlignment="1">
      <alignment vertical="top"/>
    </xf>
    <xf numFmtId="1" fontId="14" fillId="4" borderId="1" xfId="0" applyNumberFormat="1" applyFont="1" applyFill="1" applyBorder="1" applyAlignment="1">
      <alignment vertical="top"/>
    </xf>
    <xf numFmtId="1" fontId="6" fillId="4" borderId="1" xfId="0" applyNumberFormat="1" applyFont="1" applyFill="1" applyBorder="1" applyAlignment="1">
      <alignment vertical="top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1" fontId="5" fillId="4" borderId="1" xfId="0" applyNumberFormat="1" applyFont="1" applyFill="1" applyBorder="1" applyAlignment="1">
      <alignment vertical="top" wrapText="1"/>
    </xf>
    <xf numFmtId="49" fontId="14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13" fillId="0" borderId="1" xfId="0" applyNumberFormat="1" applyFont="1" applyBorder="1" applyAlignment="1">
      <alignment vertical="top" wrapText="1"/>
    </xf>
    <xf numFmtId="1" fontId="5" fillId="0" borderId="1" xfId="0" applyNumberFormat="1" applyFont="1" applyBorder="1" applyAlignment="1">
      <alignment vertical="top" wrapText="1"/>
    </xf>
    <xf numFmtId="1" fontId="6" fillId="0" borderId="1" xfId="0" applyNumberFormat="1" applyFont="1" applyBorder="1" applyAlignment="1">
      <alignment vertical="top" wrapText="1"/>
    </xf>
    <xf numFmtId="1" fontId="6" fillId="4" borderId="1" xfId="0" applyNumberFormat="1" applyFont="1" applyFill="1" applyBorder="1" applyAlignment="1">
      <alignment vertical="top" wrapText="1"/>
    </xf>
    <xf numFmtId="0" fontId="17" fillId="0" borderId="0" xfId="0" applyFont="1"/>
    <xf numFmtId="0" fontId="11" fillId="0" borderId="1" xfId="0" applyFont="1" applyBorder="1" applyAlignment="1">
      <alignment vertical="top" wrapText="1"/>
    </xf>
    <xf numFmtId="1" fontId="14" fillId="0" borderId="1" xfId="0" applyNumberFormat="1" applyFont="1" applyBorder="1" applyAlignment="1">
      <alignment vertical="top" wrapText="1"/>
    </xf>
    <xf numFmtId="1" fontId="14" fillId="4" borderId="1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3" fillId="0" borderId="0" xfId="1" applyFont="1" applyAlignment="1"/>
    <xf numFmtId="0" fontId="3" fillId="4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49" fontId="2" fillId="0" borderId="0" xfId="1" applyNumberFormat="1" applyFont="1" applyFill="1" applyAlignment="1" applyProtection="1">
      <alignment horizontal="center" wrapText="1"/>
    </xf>
    <xf numFmtId="0" fontId="2" fillId="4" borderId="0" xfId="1" applyFont="1" applyFill="1" applyBorder="1" applyAlignment="1">
      <alignment horizontal="center"/>
    </xf>
    <xf numFmtId="49" fontId="5" fillId="0" borderId="0" xfId="0" applyNumberFormat="1" applyFont="1"/>
    <xf numFmtId="0" fontId="9" fillId="0" borderId="0" xfId="1" applyFont="1" applyBorder="1" applyAlignment="1">
      <alignment horizontal="center"/>
    </xf>
    <xf numFmtId="1" fontId="13" fillId="4" borderId="1" xfId="0" applyNumberFormat="1" applyFont="1" applyFill="1" applyBorder="1" applyAlignment="1">
      <alignment vertical="top" wrapText="1"/>
    </xf>
    <xf numFmtId="1" fontId="13" fillId="0" borderId="1" xfId="0" applyNumberFormat="1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5" fillId="4" borderId="1" xfId="0" applyFont="1" applyFill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/>
    </xf>
    <xf numFmtId="167" fontId="3" fillId="0" borderId="1" xfId="1" applyNumberFormat="1" applyFont="1" applyBorder="1" applyAlignment="1">
      <alignment vertical="top"/>
    </xf>
    <xf numFmtId="167" fontId="3" fillId="0" borderId="1" xfId="1" applyNumberFormat="1" applyFont="1" applyBorder="1" applyAlignment="1">
      <alignment vertical="top" wrapText="1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  <xf numFmtId="0" fontId="6" fillId="0" borderId="1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49" fontId="2" fillId="0" borderId="0" xfId="1" applyNumberFormat="1" applyFont="1" applyFill="1" applyAlignment="1" applyProtection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49" fontId="6" fillId="0" borderId="1" xfId="0" applyNumberFormat="1" applyFont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top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vertical="top"/>
    </xf>
    <xf numFmtId="49" fontId="3" fillId="0" borderId="1" xfId="0" applyNumberFormat="1" applyFont="1" applyBorder="1" applyAlignment="1" applyProtection="1">
      <alignment vertical="top" wrapText="1"/>
    </xf>
    <xf numFmtId="0" fontId="6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topLeftCell="A16" zoomScale="66" zoomScaleNormal="66" workbookViewId="0">
      <selection activeCell="F69" sqref="F69"/>
    </sheetView>
  </sheetViews>
  <sheetFormatPr defaultRowHeight="15" x14ac:dyDescent="0.25"/>
  <cols>
    <col min="1" max="1" width="32" customWidth="1"/>
    <col min="2" max="2" width="33.140625" customWidth="1"/>
    <col min="3" max="3" width="10.5703125" customWidth="1"/>
    <col min="4" max="4" width="10.28515625" customWidth="1"/>
    <col min="5" max="5" width="8.42578125" customWidth="1"/>
    <col min="6" max="6" width="9.7109375" customWidth="1"/>
    <col min="7" max="7" width="8.85546875" customWidth="1"/>
  </cols>
  <sheetData>
    <row r="1" spans="1:7" x14ac:dyDescent="0.25">
      <c r="E1" t="s">
        <v>21</v>
      </c>
    </row>
    <row r="2" spans="1:7" hidden="1" x14ac:dyDescent="0.25">
      <c r="C2" t="s">
        <v>22</v>
      </c>
    </row>
    <row r="3" spans="1:7" hidden="1" x14ac:dyDescent="0.25">
      <c r="C3" t="s">
        <v>23</v>
      </c>
    </row>
    <row r="4" spans="1:7" ht="16.5" x14ac:dyDescent="0.25">
      <c r="A4" s="107" t="s">
        <v>24</v>
      </c>
      <c r="B4" s="107"/>
      <c r="C4" s="107"/>
      <c r="D4" s="107"/>
      <c r="E4" s="107"/>
      <c r="F4" s="96"/>
    </row>
    <row r="5" spans="1:7" ht="16.5" x14ac:dyDescent="0.25">
      <c r="A5" s="62"/>
      <c r="B5" s="63" t="s">
        <v>367</v>
      </c>
      <c r="C5" s="63"/>
      <c r="D5" s="96"/>
      <c r="E5" s="64"/>
      <c r="F5" s="64"/>
    </row>
    <row r="6" spans="1:7" ht="26.25" customHeight="1" x14ac:dyDescent="0.25">
      <c r="A6" s="1"/>
      <c r="B6" s="1"/>
      <c r="C6" s="1"/>
      <c r="D6" s="1"/>
      <c r="E6" s="2" t="s">
        <v>0</v>
      </c>
      <c r="F6" s="2"/>
    </row>
    <row r="7" spans="1:7" ht="94.5" customHeight="1" x14ac:dyDescent="0.25">
      <c r="A7" s="49" t="s">
        <v>1</v>
      </c>
      <c r="B7" s="49" t="s">
        <v>2</v>
      </c>
      <c r="C7" s="49" t="s">
        <v>20</v>
      </c>
      <c r="D7" s="49" t="s">
        <v>348</v>
      </c>
      <c r="E7" s="50" t="s">
        <v>3</v>
      </c>
      <c r="F7" s="50" t="s">
        <v>349</v>
      </c>
      <c r="G7" s="50" t="s">
        <v>350</v>
      </c>
    </row>
    <row r="8" spans="1:7" ht="40.5" customHeight="1" x14ac:dyDescent="0.25">
      <c r="A8" s="32" t="s">
        <v>116</v>
      </c>
      <c r="B8" s="33" t="s">
        <v>4</v>
      </c>
      <c r="C8" s="34">
        <f>C9+C14+C17+C25+C28+C38+C47</f>
        <v>28403.100000000002</v>
      </c>
      <c r="D8" s="34">
        <f t="shared" ref="D8:E8" si="0">D9+D14+D17+D25+D28+D38+D47</f>
        <v>5251.9</v>
      </c>
      <c r="E8" s="34">
        <f t="shared" si="0"/>
        <v>7219.2000000000007</v>
      </c>
      <c r="F8" s="34">
        <f t="shared" ref="F8" si="1">E8/D8*100</f>
        <v>137.45882442544607</v>
      </c>
      <c r="G8" s="55">
        <f t="shared" ref="G8" si="2">E8/C8*100</f>
        <v>25.416943925134934</v>
      </c>
    </row>
    <row r="9" spans="1:7" s="42" customFormat="1" ht="32.25" customHeight="1" x14ac:dyDescent="0.25">
      <c r="A9" s="32" t="s">
        <v>117</v>
      </c>
      <c r="B9" s="33" t="s">
        <v>5</v>
      </c>
      <c r="C9" s="34">
        <f>C10</f>
        <v>5033.2</v>
      </c>
      <c r="D9" s="34">
        <f>D10</f>
        <v>1067.9000000000001</v>
      </c>
      <c r="E9" s="34">
        <f>E10</f>
        <v>1285.4000000000001</v>
      </c>
      <c r="F9" s="34">
        <f t="shared" ref="F9:F61" si="3">E9/D9*100</f>
        <v>120.36707556887349</v>
      </c>
      <c r="G9" s="55">
        <f t="shared" ref="G9:G61" si="4">E9/C9*100</f>
        <v>25.538424858936665</v>
      </c>
    </row>
    <row r="10" spans="1:7" ht="23.25" customHeight="1" x14ac:dyDescent="0.25">
      <c r="A10" s="35" t="s">
        <v>6</v>
      </c>
      <c r="B10" s="36" t="s">
        <v>7</v>
      </c>
      <c r="C10" s="37">
        <f>C11+C12+C13</f>
        <v>5033.2</v>
      </c>
      <c r="D10" s="37">
        <f>D11+D12+D13</f>
        <v>1067.9000000000001</v>
      </c>
      <c r="E10" s="37">
        <f>E11+E12+E13</f>
        <v>1285.4000000000001</v>
      </c>
      <c r="F10" s="34">
        <f t="shared" si="3"/>
        <v>120.36707556887349</v>
      </c>
      <c r="G10" s="54">
        <f t="shared" si="4"/>
        <v>25.538424858936665</v>
      </c>
    </row>
    <row r="11" spans="1:7" ht="144.75" customHeight="1" x14ac:dyDescent="0.25">
      <c r="A11" s="35" t="s">
        <v>8</v>
      </c>
      <c r="B11" s="56" t="s">
        <v>102</v>
      </c>
      <c r="C11" s="37">
        <v>4928.2</v>
      </c>
      <c r="D11" s="37">
        <v>1050</v>
      </c>
      <c r="E11" s="38">
        <v>1267.5</v>
      </c>
      <c r="F11" s="34">
        <f t="shared" si="3"/>
        <v>120.71428571428571</v>
      </c>
      <c r="G11" s="54">
        <f t="shared" si="4"/>
        <v>25.719329572663447</v>
      </c>
    </row>
    <row r="12" spans="1:7" ht="247.5" customHeight="1" x14ac:dyDescent="0.25">
      <c r="A12" s="35" t="s">
        <v>118</v>
      </c>
      <c r="B12" s="39" t="s">
        <v>103</v>
      </c>
      <c r="C12" s="37">
        <v>50</v>
      </c>
      <c r="D12" s="37">
        <v>10</v>
      </c>
      <c r="E12" s="38">
        <v>3.2</v>
      </c>
      <c r="F12" s="34">
        <f t="shared" si="3"/>
        <v>32</v>
      </c>
      <c r="G12" s="54">
        <f t="shared" si="4"/>
        <v>6.4</v>
      </c>
    </row>
    <row r="13" spans="1:7" ht="101.25" customHeight="1" x14ac:dyDescent="0.25">
      <c r="A13" s="35" t="s">
        <v>119</v>
      </c>
      <c r="B13" s="36" t="s">
        <v>25</v>
      </c>
      <c r="C13" s="37">
        <v>55</v>
      </c>
      <c r="D13" s="37">
        <v>7.9</v>
      </c>
      <c r="E13" s="38">
        <v>14.7</v>
      </c>
      <c r="F13" s="34">
        <f t="shared" si="3"/>
        <v>186.07594936708861</v>
      </c>
      <c r="G13" s="54">
        <f t="shared" si="4"/>
        <v>26.727272727272727</v>
      </c>
    </row>
    <row r="14" spans="1:7" s="42" customFormat="1" ht="34.5" customHeight="1" x14ac:dyDescent="0.25">
      <c r="A14" s="33" t="s">
        <v>169</v>
      </c>
      <c r="B14" s="33" t="s">
        <v>167</v>
      </c>
      <c r="C14" s="34">
        <f>C15</f>
        <v>2</v>
      </c>
      <c r="D14" s="34">
        <f t="shared" ref="D14:E15" si="5">D15</f>
        <v>0</v>
      </c>
      <c r="E14" s="34">
        <f t="shared" si="5"/>
        <v>0.2</v>
      </c>
      <c r="F14" s="34"/>
      <c r="G14" s="55">
        <f t="shared" si="4"/>
        <v>10</v>
      </c>
    </row>
    <row r="15" spans="1:7" ht="39" customHeight="1" x14ac:dyDescent="0.25">
      <c r="A15" s="36" t="s">
        <v>170</v>
      </c>
      <c r="B15" s="36" t="s">
        <v>168</v>
      </c>
      <c r="C15" s="37">
        <f>C16</f>
        <v>2</v>
      </c>
      <c r="D15" s="37">
        <f t="shared" si="5"/>
        <v>0</v>
      </c>
      <c r="E15" s="37">
        <f t="shared" si="5"/>
        <v>0.2</v>
      </c>
      <c r="F15" s="34"/>
      <c r="G15" s="55">
        <f t="shared" si="4"/>
        <v>10</v>
      </c>
    </row>
    <row r="16" spans="1:7" ht="37.5" customHeight="1" x14ac:dyDescent="0.25">
      <c r="A16" s="36" t="s">
        <v>171</v>
      </c>
      <c r="B16" s="36" t="s">
        <v>168</v>
      </c>
      <c r="C16" s="37">
        <v>2</v>
      </c>
      <c r="D16" s="37"/>
      <c r="E16" s="105">
        <v>0.2</v>
      </c>
      <c r="F16" s="34"/>
      <c r="G16" s="55">
        <f t="shared" si="4"/>
        <v>10</v>
      </c>
    </row>
    <row r="17" spans="1:7" s="42" customFormat="1" ht="15.75" x14ac:dyDescent="0.25">
      <c r="A17" s="32" t="s">
        <v>9</v>
      </c>
      <c r="B17" s="33" t="s">
        <v>10</v>
      </c>
      <c r="C17" s="34">
        <f>C18+C20</f>
        <v>20184.7</v>
      </c>
      <c r="D17" s="34">
        <f>D18+D20</f>
        <v>3607</v>
      </c>
      <c r="E17" s="34">
        <f>E18+E20</f>
        <v>4935.3</v>
      </c>
      <c r="F17" s="34">
        <f t="shared" si="3"/>
        <v>136.82561685611313</v>
      </c>
      <c r="G17" s="55">
        <f t="shared" si="4"/>
        <v>24.45069780576377</v>
      </c>
    </row>
    <row r="18" spans="1:7" ht="31.5" x14ac:dyDescent="0.25">
      <c r="A18" s="35" t="s">
        <v>120</v>
      </c>
      <c r="B18" s="36" t="s">
        <v>11</v>
      </c>
      <c r="C18" s="37">
        <f>C19</f>
        <v>2400</v>
      </c>
      <c r="D18" s="37">
        <f>D19</f>
        <v>229</v>
      </c>
      <c r="E18" s="37">
        <f>E19</f>
        <v>161.1</v>
      </c>
      <c r="F18" s="34">
        <f t="shared" si="3"/>
        <v>70.349344978165945</v>
      </c>
      <c r="G18" s="55">
        <f t="shared" si="4"/>
        <v>6.7125000000000004</v>
      </c>
    </row>
    <row r="19" spans="1:7" ht="98.25" customHeight="1" x14ac:dyDescent="0.25">
      <c r="A19" s="35" t="s">
        <v>121</v>
      </c>
      <c r="B19" s="36" t="s">
        <v>104</v>
      </c>
      <c r="C19" s="37">
        <v>2400</v>
      </c>
      <c r="D19" s="37">
        <v>229</v>
      </c>
      <c r="E19" s="38">
        <v>161.1</v>
      </c>
      <c r="F19" s="34">
        <f t="shared" si="3"/>
        <v>70.349344978165945</v>
      </c>
      <c r="G19" s="55">
        <f t="shared" si="4"/>
        <v>6.7125000000000004</v>
      </c>
    </row>
    <row r="20" spans="1:7" ht="15.75" x14ac:dyDescent="0.25">
      <c r="A20" s="35" t="s">
        <v>122</v>
      </c>
      <c r="B20" s="36" t="s">
        <v>12</v>
      </c>
      <c r="C20" s="37">
        <f>C21+C23</f>
        <v>17784.7</v>
      </c>
      <c r="D20" s="37">
        <f>D21+D23</f>
        <v>3378</v>
      </c>
      <c r="E20" s="37">
        <f>E21+E23</f>
        <v>4774.2</v>
      </c>
      <c r="F20" s="34">
        <f t="shared" si="3"/>
        <v>141.33214920071046</v>
      </c>
      <c r="G20" s="55">
        <f t="shared" si="4"/>
        <v>26.844422453007361</v>
      </c>
    </row>
    <row r="21" spans="1:7" ht="25.5" customHeight="1" x14ac:dyDescent="0.25">
      <c r="A21" s="35" t="s">
        <v>106</v>
      </c>
      <c r="B21" s="36" t="s">
        <v>105</v>
      </c>
      <c r="C21" s="37">
        <f>C22</f>
        <v>11000</v>
      </c>
      <c r="D21" s="37">
        <f>D22</f>
        <v>2575</v>
      </c>
      <c r="E21" s="37">
        <f>E22</f>
        <v>4224.8999999999996</v>
      </c>
      <c r="F21" s="34">
        <f t="shared" si="3"/>
        <v>164.07378640776699</v>
      </c>
      <c r="G21" s="55">
        <f t="shared" si="4"/>
        <v>38.408181818181816</v>
      </c>
    </row>
    <row r="22" spans="1:7" ht="72" customHeight="1" x14ac:dyDescent="0.25">
      <c r="A22" s="35" t="s">
        <v>107</v>
      </c>
      <c r="B22" s="36" t="s">
        <v>108</v>
      </c>
      <c r="C22" s="37">
        <v>11000</v>
      </c>
      <c r="D22" s="37">
        <v>2575</v>
      </c>
      <c r="E22" s="38">
        <v>4224.8999999999996</v>
      </c>
      <c r="F22" s="34">
        <f t="shared" si="3"/>
        <v>164.07378640776699</v>
      </c>
      <c r="G22" s="55">
        <f t="shared" si="4"/>
        <v>38.408181818181816</v>
      </c>
    </row>
    <row r="23" spans="1:7" ht="36.75" customHeight="1" x14ac:dyDescent="0.25">
      <c r="A23" s="35" t="s">
        <v>109</v>
      </c>
      <c r="B23" s="36" t="s">
        <v>110</v>
      </c>
      <c r="C23" s="37">
        <f>C24</f>
        <v>6784.7</v>
      </c>
      <c r="D23" s="37">
        <f>D24</f>
        <v>803</v>
      </c>
      <c r="E23" s="37">
        <f>E24</f>
        <v>549.29999999999995</v>
      </c>
      <c r="F23" s="34">
        <f t="shared" si="3"/>
        <v>68.405977584059769</v>
      </c>
      <c r="G23" s="55">
        <f t="shared" si="4"/>
        <v>8.0961575309151463</v>
      </c>
    </row>
    <row r="24" spans="1:7" ht="74.25" customHeight="1" x14ac:dyDescent="0.25">
      <c r="A24" s="35" t="s">
        <v>111</v>
      </c>
      <c r="B24" s="36" t="s">
        <v>112</v>
      </c>
      <c r="C24" s="37">
        <v>6784.7</v>
      </c>
      <c r="D24" s="37">
        <v>803</v>
      </c>
      <c r="E24" s="38">
        <v>549.29999999999995</v>
      </c>
      <c r="F24" s="34">
        <f t="shared" si="3"/>
        <v>68.405977584059769</v>
      </c>
      <c r="G24" s="55">
        <f t="shared" si="4"/>
        <v>8.0961575309151463</v>
      </c>
    </row>
    <row r="25" spans="1:7" ht="41.25" customHeight="1" x14ac:dyDescent="0.25">
      <c r="A25" s="124" t="s">
        <v>138</v>
      </c>
      <c r="B25" s="124" t="s">
        <v>137</v>
      </c>
      <c r="C25" s="34">
        <f t="shared" ref="C25:E26" si="6">C26</f>
        <v>3.2</v>
      </c>
      <c r="D25" s="34">
        <f t="shared" si="6"/>
        <v>0</v>
      </c>
      <c r="E25" s="34">
        <f t="shared" si="6"/>
        <v>1.6</v>
      </c>
      <c r="F25" s="34"/>
      <c r="G25" s="55">
        <f t="shared" ref="G25:G27" si="7">E25/C25*100</f>
        <v>50</v>
      </c>
    </row>
    <row r="26" spans="1:7" ht="96" customHeight="1" x14ac:dyDescent="0.25">
      <c r="A26" s="51" t="s">
        <v>141</v>
      </c>
      <c r="B26" s="51" t="s">
        <v>139</v>
      </c>
      <c r="C26" s="37">
        <f t="shared" si="6"/>
        <v>3.2</v>
      </c>
      <c r="D26" s="37">
        <f t="shared" si="6"/>
        <v>0</v>
      </c>
      <c r="E26" s="37">
        <f t="shared" si="6"/>
        <v>1.6</v>
      </c>
      <c r="F26" s="34"/>
      <c r="G26" s="55">
        <f t="shared" si="7"/>
        <v>50</v>
      </c>
    </row>
    <row r="27" spans="1:7" ht="174" customHeight="1" x14ac:dyDescent="0.25">
      <c r="A27" s="52" t="s">
        <v>142</v>
      </c>
      <c r="B27" s="53" t="s">
        <v>140</v>
      </c>
      <c r="C27" s="37">
        <v>3.2</v>
      </c>
      <c r="D27" s="37"/>
      <c r="E27" s="38">
        <v>1.6</v>
      </c>
      <c r="F27" s="34"/>
      <c r="G27" s="55">
        <f t="shared" si="7"/>
        <v>50</v>
      </c>
    </row>
    <row r="28" spans="1:7" s="42" customFormat="1" ht="125.25" customHeight="1" x14ac:dyDescent="0.25">
      <c r="A28" s="32" t="s">
        <v>124</v>
      </c>
      <c r="B28" s="33" t="s">
        <v>13</v>
      </c>
      <c r="C28" s="34">
        <f>C29+C36+C34</f>
        <v>2824</v>
      </c>
      <c r="D28" s="34">
        <f>D29+D36+D34</f>
        <v>514</v>
      </c>
      <c r="E28" s="34">
        <f>E29+E36+E34</f>
        <v>761.19999999999993</v>
      </c>
      <c r="F28" s="34">
        <f t="shared" si="3"/>
        <v>148.09338521400775</v>
      </c>
      <c r="G28" s="55">
        <f t="shared" si="4"/>
        <v>26.95467422096317</v>
      </c>
    </row>
    <row r="29" spans="1:7" ht="287.25" customHeight="1" x14ac:dyDescent="0.25">
      <c r="A29" s="35" t="s">
        <v>123</v>
      </c>
      <c r="B29" s="39" t="s">
        <v>26</v>
      </c>
      <c r="C29" s="37">
        <f>C30+C32</f>
        <v>2464</v>
      </c>
      <c r="D29" s="37">
        <f>D30+D32</f>
        <v>452</v>
      </c>
      <c r="E29" s="37">
        <f>E30+E32</f>
        <v>668.19999999999993</v>
      </c>
      <c r="F29" s="34">
        <f t="shared" si="3"/>
        <v>147.83185840707964</v>
      </c>
      <c r="G29" s="55">
        <f t="shared" si="4"/>
        <v>27.118506493506487</v>
      </c>
    </row>
    <row r="30" spans="1:7" ht="144.75" customHeight="1" x14ac:dyDescent="0.25">
      <c r="A30" s="43" t="s">
        <v>125</v>
      </c>
      <c r="B30" s="39" t="s">
        <v>98</v>
      </c>
      <c r="C30" s="37">
        <f>C31</f>
        <v>77</v>
      </c>
      <c r="D30" s="37">
        <f>D31</f>
        <v>22</v>
      </c>
      <c r="E30" s="37">
        <f>E31</f>
        <v>24.4</v>
      </c>
      <c r="F30" s="34">
        <f t="shared" si="3"/>
        <v>110.90909090909091</v>
      </c>
      <c r="G30" s="55">
        <f t="shared" si="4"/>
        <v>31.688311688311689</v>
      </c>
    </row>
    <row r="31" spans="1:7" ht="151.5" customHeight="1" x14ac:dyDescent="0.25">
      <c r="A31" s="43" t="s">
        <v>126</v>
      </c>
      <c r="B31" s="45" t="s">
        <v>101</v>
      </c>
      <c r="C31" s="37">
        <v>77</v>
      </c>
      <c r="D31" s="37">
        <v>22</v>
      </c>
      <c r="E31" s="37">
        <v>24.4</v>
      </c>
      <c r="F31" s="34">
        <f t="shared" si="3"/>
        <v>110.90909090909091</v>
      </c>
      <c r="G31" s="55">
        <f t="shared" si="4"/>
        <v>31.688311688311689</v>
      </c>
    </row>
    <row r="32" spans="1:7" ht="99" customHeight="1" x14ac:dyDescent="0.25">
      <c r="A32" s="35" t="s">
        <v>127</v>
      </c>
      <c r="B32" s="45" t="s">
        <v>99</v>
      </c>
      <c r="C32" s="37">
        <f>C33</f>
        <v>2387</v>
      </c>
      <c r="D32" s="37">
        <f>D33</f>
        <v>430</v>
      </c>
      <c r="E32" s="37">
        <f>E33</f>
        <v>643.79999999999995</v>
      </c>
      <c r="F32" s="34">
        <f t="shared" si="3"/>
        <v>149.72093023255812</v>
      </c>
      <c r="G32" s="55">
        <f t="shared" si="4"/>
        <v>26.971093422706321</v>
      </c>
    </row>
    <row r="33" spans="1:7" ht="90" customHeight="1" x14ac:dyDescent="0.25">
      <c r="A33" s="35" t="s">
        <v>128</v>
      </c>
      <c r="B33" s="36" t="s">
        <v>113</v>
      </c>
      <c r="C33" s="37">
        <v>2387</v>
      </c>
      <c r="D33" s="37">
        <v>430</v>
      </c>
      <c r="E33" s="38">
        <v>643.79999999999995</v>
      </c>
      <c r="F33" s="34">
        <f t="shared" si="3"/>
        <v>149.72093023255812</v>
      </c>
      <c r="G33" s="55">
        <f t="shared" si="4"/>
        <v>26.971093422706321</v>
      </c>
    </row>
    <row r="34" spans="1:7" ht="105" customHeight="1" x14ac:dyDescent="0.25">
      <c r="A34" s="125" t="s">
        <v>156</v>
      </c>
      <c r="B34" s="126" t="s">
        <v>154</v>
      </c>
      <c r="C34" s="37">
        <f>C35</f>
        <v>0</v>
      </c>
      <c r="D34" s="37">
        <f>D35</f>
        <v>0</v>
      </c>
      <c r="E34" s="106">
        <f>E35</f>
        <v>0.4</v>
      </c>
      <c r="F34" s="34"/>
      <c r="G34" s="55"/>
    </row>
    <row r="35" spans="1:7" ht="102.75" customHeight="1" x14ac:dyDescent="0.25">
      <c r="A35" s="125" t="s">
        <v>157</v>
      </c>
      <c r="B35" s="126" t="s">
        <v>155</v>
      </c>
      <c r="C35" s="37"/>
      <c r="D35" s="37"/>
      <c r="E35" s="105">
        <v>0.4</v>
      </c>
      <c r="F35" s="34"/>
      <c r="G35" s="55"/>
    </row>
    <row r="36" spans="1:7" ht="181.5" customHeight="1" x14ac:dyDescent="0.25">
      <c r="A36" s="52" t="s">
        <v>144</v>
      </c>
      <c r="B36" s="53" t="s">
        <v>143</v>
      </c>
      <c r="C36" s="37">
        <f>C37</f>
        <v>360</v>
      </c>
      <c r="D36" s="37">
        <f>D37</f>
        <v>62</v>
      </c>
      <c r="E36" s="37">
        <f>E37</f>
        <v>92.6</v>
      </c>
      <c r="F36" s="34">
        <f t="shared" si="3"/>
        <v>149.35483870967741</v>
      </c>
      <c r="G36" s="55">
        <f t="shared" si="4"/>
        <v>25.722222222222218</v>
      </c>
    </row>
    <row r="37" spans="1:7" ht="164.25" customHeight="1" x14ac:dyDescent="0.25">
      <c r="A37" s="52" t="s">
        <v>146</v>
      </c>
      <c r="B37" s="51" t="s">
        <v>145</v>
      </c>
      <c r="C37" s="37">
        <v>360</v>
      </c>
      <c r="D37" s="37">
        <v>62</v>
      </c>
      <c r="E37" s="38">
        <v>92.6</v>
      </c>
      <c r="F37" s="34">
        <f t="shared" si="3"/>
        <v>149.35483870967741</v>
      </c>
      <c r="G37" s="55">
        <f t="shared" si="4"/>
        <v>25.722222222222218</v>
      </c>
    </row>
    <row r="38" spans="1:7" s="42" customFormat="1" ht="72" customHeight="1" x14ac:dyDescent="0.25">
      <c r="A38" s="32" t="s">
        <v>129</v>
      </c>
      <c r="B38" s="33" t="s">
        <v>14</v>
      </c>
      <c r="C38" s="34">
        <f>C42+C39</f>
        <v>322</v>
      </c>
      <c r="D38" s="34">
        <f>D42+D39</f>
        <v>63</v>
      </c>
      <c r="E38" s="34">
        <f>E42+E39</f>
        <v>229.89999999999998</v>
      </c>
      <c r="F38" s="34">
        <f t="shared" si="3"/>
        <v>364.92063492063488</v>
      </c>
      <c r="G38" s="55">
        <f t="shared" si="4"/>
        <v>71.397515527950304</v>
      </c>
    </row>
    <row r="39" spans="1:7" s="57" customFormat="1" ht="33" customHeight="1" x14ac:dyDescent="0.25">
      <c r="A39" s="35" t="s">
        <v>160</v>
      </c>
      <c r="B39" s="36" t="s">
        <v>158</v>
      </c>
      <c r="C39" s="37">
        <f>C41</f>
        <v>42</v>
      </c>
      <c r="D39" s="37">
        <f>D41</f>
        <v>6</v>
      </c>
      <c r="E39" s="37">
        <f>E41</f>
        <v>8.6999999999999993</v>
      </c>
      <c r="F39" s="34">
        <f t="shared" si="3"/>
        <v>145</v>
      </c>
      <c r="G39" s="55">
        <f t="shared" si="4"/>
        <v>20.714285714285712</v>
      </c>
    </row>
    <row r="40" spans="1:7" s="57" customFormat="1" ht="33" customHeight="1" x14ac:dyDescent="0.25">
      <c r="A40" s="35" t="s">
        <v>163</v>
      </c>
      <c r="B40" s="36" t="s">
        <v>162</v>
      </c>
      <c r="C40" s="37">
        <f>C41</f>
        <v>42</v>
      </c>
      <c r="D40" s="37">
        <f>D41</f>
        <v>6</v>
      </c>
      <c r="E40" s="37">
        <f>E41</f>
        <v>8.6999999999999993</v>
      </c>
      <c r="F40" s="34">
        <f t="shared" si="3"/>
        <v>145</v>
      </c>
      <c r="G40" s="55">
        <f t="shared" si="4"/>
        <v>20.714285714285712</v>
      </c>
    </row>
    <row r="41" spans="1:7" s="57" customFormat="1" ht="69" customHeight="1" x14ac:dyDescent="0.25">
      <c r="A41" s="35" t="s">
        <v>161</v>
      </c>
      <c r="B41" s="36" t="s">
        <v>159</v>
      </c>
      <c r="C41" s="37">
        <v>42</v>
      </c>
      <c r="D41" s="37">
        <v>6</v>
      </c>
      <c r="E41" s="37">
        <v>8.6999999999999993</v>
      </c>
      <c r="F41" s="34">
        <f t="shared" si="3"/>
        <v>145</v>
      </c>
      <c r="G41" s="55">
        <f t="shared" si="4"/>
        <v>20.714285714285712</v>
      </c>
    </row>
    <row r="42" spans="1:7" ht="31.5" customHeight="1" x14ac:dyDescent="0.25">
      <c r="A42" s="35" t="s">
        <v>130</v>
      </c>
      <c r="B42" s="36" t="s">
        <v>27</v>
      </c>
      <c r="C42" s="37">
        <f>C45+C43</f>
        <v>280</v>
      </c>
      <c r="D42" s="37">
        <f>D45+D43</f>
        <v>57</v>
      </c>
      <c r="E42" s="37">
        <f>E45+E43</f>
        <v>221.2</v>
      </c>
      <c r="F42" s="34">
        <f t="shared" si="3"/>
        <v>388.07017543859644</v>
      </c>
      <c r="G42" s="55">
        <f t="shared" si="4"/>
        <v>78.999999999999986</v>
      </c>
    </row>
    <row r="43" spans="1:7" ht="71.25" customHeight="1" x14ac:dyDescent="0.25">
      <c r="A43" s="52" t="s">
        <v>149</v>
      </c>
      <c r="B43" s="51" t="s">
        <v>147</v>
      </c>
      <c r="C43" s="37">
        <f>C44</f>
        <v>180</v>
      </c>
      <c r="D43" s="37">
        <f>D44</f>
        <v>57</v>
      </c>
      <c r="E43" s="37">
        <f>E44</f>
        <v>53.2</v>
      </c>
      <c r="F43" s="34">
        <f t="shared" si="3"/>
        <v>93.333333333333329</v>
      </c>
      <c r="G43" s="55">
        <f t="shared" si="4"/>
        <v>29.555555555555557</v>
      </c>
    </row>
    <row r="44" spans="1:7" ht="85.5" customHeight="1" x14ac:dyDescent="0.25">
      <c r="A44" s="52" t="s">
        <v>150</v>
      </c>
      <c r="B44" s="51" t="s">
        <v>148</v>
      </c>
      <c r="C44" s="37">
        <v>180</v>
      </c>
      <c r="D44" s="37">
        <v>57</v>
      </c>
      <c r="E44" s="37">
        <v>53.2</v>
      </c>
      <c r="F44" s="34">
        <f t="shared" si="3"/>
        <v>93.333333333333329</v>
      </c>
      <c r="G44" s="55">
        <f t="shared" si="4"/>
        <v>29.555555555555557</v>
      </c>
    </row>
    <row r="45" spans="1:7" ht="42" customHeight="1" x14ac:dyDescent="0.25">
      <c r="A45" s="35" t="s">
        <v>131</v>
      </c>
      <c r="B45" s="36" t="s">
        <v>28</v>
      </c>
      <c r="C45" s="37">
        <f t="shared" ref="C45:E45" si="8">C46</f>
        <v>100</v>
      </c>
      <c r="D45" s="37">
        <f t="shared" si="8"/>
        <v>0</v>
      </c>
      <c r="E45" s="37">
        <f t="shared" si="8"/>
        <v>168</v>
      </c>
      <c r="F45" s="34"/>
      <c r="G45" s="55">
        <f t="shared" ref="G45:G46" si="9">E45/C45*100</f>
        <v>168</v>
      </c>
    </row>
    <row r="46" spans="1:7" ht="47.25" x14ac:dyDescent="0.25">
      <c r="A46" s="35" t="s">
        <v>132</v>
      </c>
      <c r="B46" s="36" t="s">
        <v>114</v>
      </c>
      <c r="C46" s="37">
        <v>100</v>
      </c>
      <c r="D46" s="37"/>
      <c r="E46" s="38">
        <v>168</v>
      </c>
      <c r="F46" s="34"/>
      <c r="G46" s="55">
        <f t="shared" si="9"/>
        <v>168</v>
      </c>
    </row>
    <row r="47" spans="1:7" ht="40.5" customHeight="1" x14ac:dyDescent="0.25">
      <c r="A47" s="32" t="s">
        <v>133</v>
      </c>
      <c r="B47" s="46" t="s">
        <v>92</v>
      </c>
      <c r="C47" s="34">
        <f>C48+C49</f>
        <v>34</v>
      </c>
      <c r="D47" s="34">
        <f t="shared" ref="D47:G47" si="10">D48+D49</f>
        <v>0</v>
      </c>
      <c r="E47" s="34">
        <f t="shared" si="10"/>
        <v>5.6</v>
      </c>
      <c r="F47" s="34">
        <f t="shared" si="10"/>
        <v>0</v>
      </c>
      <c r="G47" s="34">
        <f t="shared" si="10"/>
        <v>36.62222222222222</v>
      </c>
    </row>
    <row r="48" spans="1:7" ht="126" customHeight="1" x14ac:dyDescent="0.25">
      <c r="A48" s="21" t="s">
        <v>369</v>
      </c>
      <c r="B48" s="21" t="s">
        <v>368</v>
      </c>
      <c r="C48" s="37">
        <v>9</v>
      </c>
      <c r="D48" s="37"/>
      <c r="E48" s="37">
        <v>2</v>
      </c>
      <c r="F48" s="34"/>
      <c r="G48" s="55">
        <f t="shared" ref="G48:G50" si="11">E48/C48*100</f>
        <v>22.222222222222221</v>
      </c>
    </row>
    <row r="49" spans="1:7" ht="61.5" customHeight="1" x14ac:dyDescent="0.25">
      <c r="A49" s="31" t="s">
        <v>134</v>
      </c>
      <c r="B49" s="30" t="s">
        <v>91</v>
      </c>
      <c r="C49" s="34">
        <f>C50</f>
        <v>25</v>
      </c>
      <c r="D49" s="34">
        <f t="shared" ref="D49:G49" si="12">D50</f>
        <v>0</v>
      </c>
      <c r="E49" s="34">
        <f t="shared" si="12"/>
        <v>3.6</v>
      </c>
      <c r="F49" s="34"/>
      <c r="G49" s="55">
        <f t="shared" si="11"/>
        <v>14.400000000000002</v>
      </c>
    </row>
    <row r="50" spans="1:7" ht="135.75" customHeight="1" x14ac:dyDescent="0.25">
      <c r="A50" s="21" t="s">
        <v>370</v>
      </c>
      <c r="B50" s="21" t="s">
        <v>371</v>
      </c>
      <c r="C50" s="37">
        <v>25</v>
      </c>
      <c r="D50" s="37"/>
      <c r="E50" s="37">
        <v>3.6</v>
      </c>
      <c r="F50" s="34"/>
      <c r="G50" s="55">
        <f t="shared" si="11"/>
        <v>14.400000000000002</v>
      </c>
    </row>
    <row r="51" spans="1:7" ht="42.75" customHeight="1" x14ac:dyDescent="0.25">
      <c r="A51" s="44" t="s">
        <v>135</v>
      </c>
      <c r="B51" s="33" t="s">
        <v>100</v>
      </c>
      <c r="C51" s="34">
        <f>C52+C65+C67</f>
        <v>52949.200000000004</v>
      </c>
      <c r="D51" s="34">
        <f t="shared" ref="D51:E51" si="13">D52+D65+D67</f>
        <v>6062.6</v>
      </c>
      <c r="E51" s="34">
        <f t="shared" si="13"/>
        <v>6062.6</v>
      </c>
      <c r="F51" s="34">
        <f t="shared" si="3"/>
        <v>100</v>
      </c>
      <c r="G51" s="55">
        <f t="shared" si="4"/>
        <v>11.449842490538101</v>
      </c>
    </row>
    <row r="52" spans="1:7" ht="87" customHeight="1" x14ac:dyDescent="0.25">
      <c r="A52" s="44" t="s">
        <v>136</v>
      </c>
      <c r="B52" s="33" t="s">
        <v>15</v>
      </c>
      <c r="C52" s="34">
        <f>C53+C56+C61+C59</f>
        <v>52894.9</v>
      </c>
      <c r="D52" s="34">
        <f t="shared" ref="D52:E52" si="14">D53+D56+D61+D59</f>
        <v>6008.3</v>
      </c>
      <c r="E52" s="34">
        <f t="shared" si="14"/>
        <v>6008.3</v>
      </c>
      <c r="F52" s="34">
        <f t="shared" si="3"/>
        <v>100</v>
      </c>
      <c r="G52" s="55">
        <f t="shared" si="4"/>
        <v>11.358940086851474</v>
      </c>
    </row>
    <row r="53" spans="1:7" ht="57.75" customHeight="1" x14ac:dyDescent="0.25">
      <c r="A53" s="35" t="s">
        <v>352</v>
      </c>
      <c r="B53" s="36" t="s">
        <v>16</v>
      </c>
      <c r="C53" s="37">
        <f t="shared" ref="C53:E54" si="15">C54</f>
        <v>409</v>
      </c>
      <c r="D53" s="37">
        <f t="shared" si="15"/>
        <v>102</v>
      </c>
      <c r="E53" s="37">
        <f t="shared" si="15"/>
        <v>102</v>
      </c>
      <c r="F53" s="34">
        <f t="shared" si="3"/>
        <v>100</v>
      </c>
      <c r="G53" s="55">
        <f t="shared" si="4"/>
        <v>24.938875305623473</v>
      </c>
    </row>
    <row r="54" spans="1:7" ht="31.5" x14ac:dyDescent="0.25">
      <c r="A54" s="35" t="s">
        <v>351</v>
      </c>
      <c r="B54" s="36" t="s">
        <v>17</v>
      </c>
      <c r="C54" s="37">
        <f t="shared" si="15"/>
        <v>409</v>
      </c>
      <c r="D54" s="37">
        <f t="shared" si="15"/>
        <v>102</v>
      </c>
      <c r="E54" s="37">
        <f t="shared" si="15"/>
        <v>102</v>
      </c>
      <c r="F54" s="34">
        <f t="shared" si="3"/>
        <v>100</v>
      </c>
      <c r="G54" s="55">
        <f t="shared" si="4"/>
        <v>24.938875305623473</v>
      </c>
    </row>
    <row r="55" spans="1:7" ht="47.25" x14ac:dyDescent="0.25">
      <c r="A55" s="36" t="s">
        <v>372</v>
      </c>
      <c r="B55" s="36" t="s">
        <v>29</v>
      </c>
      <c r="C55" s="37">
        <v>409</v>
      </c>
      <c r="D55" s="37">
        <v>102</v>
      </c>
      <c r="E55" s="38">
        <v>102</v>
      </c>
      <c r="F55" s="34">
        <f t="shared" si="3"/>
        <v>100</v>
      </c>
      <c r="G55" s="55">
        <f t="shared" si="4"/>
        <v>24.938875305623473</v>
      </c>
    </row>
    <row r="56" spans="1:7" ht="47.25" x14ac:dyDescent="0.25">
      <c r="A56" s="35" t="s">
        <v>354</v>
      </c>
      <c r="B56" s="36" t="s">
        <v>18</v>
      </c>
      <c r="C56" s="37">
        <f t="shared" ref="C56:E57" si="16">C57</f>
        <v>1146</v>
      </c>
      <c r="D56" s="37">
        <f t="shared" si="16"/>
        <v>133</v>
      </c>
      <c r="E56" s="37">
        <f t="shared" si="16"/>
        <v>133</v>
      </c>
      <c r="F56" s="34">
        <f t="shared" si="3"/>
        <v>100</v>
      </c>
      <c r="G56" s="55">
        <f t="shared" si="4"/>
        <v>11.605584642233858</v>
      </c>
    </row>
    <row r="57" spans="1:7" ht="65.25" customHeight="1" x14ac:dyDescent="0.25">
      <c r="A57" s="35" t="s">
        <v>355</v>
      </c>
      <c r="B57" s="36" t="s">
        <v>30</v>
      </c>
      <c r="C57" s="37">
        <f t="shared" si="16"/>
        <v>1146</v>
      </c>
      <c r="D57" s="37">
        <f t="shared" si="16"/>
        <v>133</v>
      </c>
      <c r="E57" s="37">
        <f t="shared" si="16"/>
        <v>133</v>
      </c>
      <c r="F57" s="34">
        <f t="shared" si="3"/>
        <v>100</v>
      </c>
      <c r="G57" s="55">
        <f t="shared" si="4"/>
        <v>11.605584642233858</v>
      </c>
    </row>
    <row r="58" spans="1:7" ht="67.5" customHeight="1" x14ac:dyDescent="0.25">
      <c r="A58" s="35" t="s">
        <v>353</v>
      </c>
      <c r="B58" s="36" t="s">
        <v>31</v>
      </c>
      <c r="C58" s="37">
        <v>1146</v>
      </c>
      <c r="D58" s="37">
        <v>133</v>
      </c>
      <c r="E58" s="38">
        <v>133</v>
      </c>
      <c r="F58" s="34">
        <f t="shared" si="3"/>
        <v>100</v>
      </c>
      <c r="G58" s="55">
        <f t="shared" si="4"/>
        <v>11.605584642233858</v>
      </c>
    </row>
    <row r="59" spans="1:7" ht="67.5" customHeight="1" x14ac:dyDescent="0.25">
      <c r="A59" s="41" t="s">
        <v>375</v>
      </c>
      <c r="B59" s="41" t="s">
        <v>373</v>
      </c>
      <c r="C59" s="37">
        <f>C60</f>
        <v>2061</v>
      </c>
      <c r="D59" s="37">
        <f t="shared" ref="D59:E59" si="17">D60</f>
        <v>0</v>
      </c>
      <c r="E59" s="37">
        <f t="shared" si="17"/>
        <v>0</v>
      </c>
      <c r="F59" s="37"/>
      <c r="G59" s="37"/>
    </row>
    <row r="60" spans="1:7" ht="67.5" customHeight="1" x14ac:dyDescent="0.25">
      <c r="A60" s="41" t="s">
        <v>376</v>
      </c>
      <c r="B60" s="41" t="s">
        <v>374</v>
      </c>
      <c r="C60" s="37">
        <v>2061</v>
      </c>
      <c r="D60" s="37"/>
      <c r="E60" s="38"/>
      <c r="F60" s="34"/>
      <c r="G60" s="55"/>
    </row>
    <row r="61" spans="1:7" ht="29.25" customHeight="1" x14ac:dyDescent="0.25">
      <c r="A61" s="35" t="s">
        <v>356</v>
      </c>
      <c r="B61" s="36" t="s">
        <v>19</v>
      </c>
      <c r="C61" s="37">
        <f>C62+C64</f>
        <v>49278.9</v>
      </c>
      <c r="D61" s="37">
        <f>D62+D64</f>
        <v>5773.3</v>
      </c>
      <c r="E61" s="37">
        <f>E62+E64</f>
        <v>5773.3</v>
      </c>
      <c r="F61" s="34">
        <f t="shared" si="3"/>
        <v>100</v>
      </c>
      <c r="G61" s="55">
        <f t="shared" si="4"/>
        <v>11.715561832751948</v>
      </c>
    </row>
    <row r="62" spans="1:7" ht="122.25" customHeight="1" x14ac:dyDescent="0.25">
      <c r="A62" s="52" t="s">
        <v>357</v>
      </c>
      <c r="B62" s="51" t="s">
        <v>151</v>
      </c>
      <c r="C62" s="37">
        <f>C63</f>
        <v>194</v>
      </c>
      <c r="D62" s="37">
        <f t="shared" ref="D62:E62" si="18">D63</f>
        <v>48</v>
      </c>
      <c r="E62" s="37">
        <f t="shared" si="18"/>
        <v>48</v>
      </c>
      <c r="F62" s="34">
        <f t="shared" ref="F62:F69" si="19">E62/D62*100</f>
        <v>100</v>
      </c>
      <c r="G62" s="55">
        <f t="shared" ref="G62:G69" si="20">E62/C62*100</f>
        <v>24.742268041237114</v>
      </c>
    </row>
    <row r="63" spans="1:7" ht="144" customHeight="1" x14ac:dyDescent="0.25">
      <c r="A63" s="52" t="s">
        <v>358</v>
      </c>
      <c r="B63" s="51" t="s">
        <v>152</v>
      </c>
      <c r="C63" s="37">
        <v>194</v>
      </c>
      <c r="D63" s="37">
        <v>48</v>
      </c>
      <c r="E63" s="37">
        <v>48</v>
      </c>
      <c r="F63" s="37">
        <f t="shared" si="19"/>
        <v>100</v>
      </c>
      <c r="G63" s="54">
        <f t="shared" si="20"/>
        <v>24.742268041237114</v>
      </c>
    </row>
    <row r="64" spans="1:7" ht="49.5" customHeight="1" x14ac:dyDescent="0.25">
      <c r="A64" s="35" t="s">
        <v>359</v>
      </c>
      <c r="B64" s="36" t="s">
        <v>115</v>
      </c>
      <c r="C64" s="37">
        <v>49084.9</v>
      </c>
      <c r="D64" s="37">
        <v>5725.3</v>
      </c>
      <c r="E64" s="38">
        <v>5725.3</v>
      </c>
      <c r="F64" s="37">
        <f t="shared" si="19"/>
        <v>100</v>
      </c>
      <c r="G64" s="54">
        <f t="shared" si="20"/>
        <v>11.664075917441005</v>
      </c>
    </row>
    <row r="65" spans="1:7" s="42" customFormat="1" ht="49.5" customHeight="1" x14ac:dyDescent="0.25">
      <c r="A65" s="127" t="s">
        <v>379</v>
      </c>
      <c r="B65" s="65" t="s">
        <v>377</v>
      </c>
      <c r="C65" s="34">
        <f>C66</f>
        <v>21</v>
      </c>
      <c r="D65" s="34">
        <f t="shared" ref="D65:E65" si="21">D66</f>
        <v>21</v>
      </c>
      <c r="E65" s="34">
        <f t="shared" si="21"/>
        <v>21</v>
      </c>
      <c r="F65" s="34"/>
      <c r="G65" s="55"/>
    </row>
    <row r="66" spans="1:7" ht="49.5" customHeight="1" x14ac:dyDescent="0.25">
      <c r="A66" s="41" t="s">
        <v>380</v>
      </c>
      <c r="B66" s="41" t="s">
        <v>378</v>
      </c>
      <c r="C66" s="37">
        <v>21</v>
      </c>
      <c r="D66" s="37">
        <v>21</v>
      </c>
      <c r="E66" s="38">
        <v>21</v>
      </c>
      <c r="F66" s="37"/>
      <c r="G66" s="54"/>
    </row>
    <row r="67" spans="1:7" s="42" customFormat="1" ht="153.75" customHeight="1" x14ac:dyDescent="0.25">
      <c r="A67" s="127" t="s">
        <v>362</v>
      </c>
      <c r="B67" s="65" t="s">
        <v>360</v>
      </c>
      <c r="C67" s="104">
        <f>C68</f>
        <v>33.299999999999997</v>
      </c>
      <c r="D67" s="104">
        <f t="shared" ref="D67:G67" si="22">D68</f>
        <v>33.299999999999997</v>
      </c>
      <c r="E67" s="55">
        <f t="shared" si="22"/>
        <v>33.299999999999997</v>
      </c>
      <c r="F67" s="104">
        <f t="shared" si="22"/>
        <v>0</v>
      </c>
      <c r="G67" s="104">
        <f t="shared" si="22"/>
        <v>0</v>
      </c>
    </row>
    <row r="68" spans="1:7" ht="129" customHeight="1" x14ac:dyDescent="0.25">
      <c r="A68" s="41" t="s">
        <v>363</v>
      </c>
      <c r="B68" s="41" t="s">
        <v>361</v>
      </c>
      <c r="C68" s="88">
        <v>33.299999999999997</v>
      </c>
      <c r="D68" s="21">
        <v>33.299999999999997</v>
      </c>
      <c r="E68" s="38">
        <v>33.299999999999997</v>
      </c>
      <c r="F68" s="37"/>
      <c r="G68" s="54"/>
    </row>
    <row r="69" spans="1:7" ht="35.25" customHeight="1" x14ac:dyDescent="0.25">
      <c r="A69" s="40"/>
      <c r="B69" s="33" t="s">
        <v>97</v>
      </c>
      <c r="C69" s="34">
        <f>C8+C51</f>
        <v>81352.3</v>
      </c>
      <c r="D69" s="34">
        <f>D8+D51</f>
        <v>11314.5</v>
      </c>
      <c r="E69" s="34">
        <f>E8+E51</f>
        <v>13281.800000000001</v>
      </c>
      <c r="F69" s="34">
        <f t="shared" si="19"/>
        <v>117.38742321799462</v>
      </c>
      <c r="G69" s="55">
        <f t="shared" si="20"/>
        <v>16.32627473347404</v>
      </c>
    </row>
  </sheetData>
  <mergeCells count="1">
    <mergeCell ref="A4:E4"/>
  </mergeCells>
  <pageMargins left="0.9055118110236221" right="0.19685039370078741" top="0.74803149606299213" bottom="0.55118110236220474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J9" sqref="J9"/>
    </sheetView>
  </sheetViews>
  <sheetFormatPr defaultRowHeight="15" x14ac:dyDescent="0.2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21.75" x14ac:dyDescent="0.55000000000000004">
      <c r="A1" s="22"/>
      <c r="B1" s="22"/>
      <c r="C1" s="108" t="s">
        <v>173</v>
      </c>
      <c r="D1" s="108"/>
      <c r="E1" s="22"/>
      <c r="F1" s="22"/>
    </row>
    <row r="2" spans="1:6" ht="15.75" x14ac:dyDescent="0.25">
      <c r="A2" s="109" t="s">
        <v>89</v>
      </c>
      <c r="B2" s="109"/>
      <c r="C2" s="109"/>
      <c r="D2" s="109"/>
      <c r="E2" s="109"/>
      <c r="F2" s="109"/>
    </row>
    <row r="3" spans="1:6" ht="15.75" x14ac:dyDescent="0.25">
      <c r="A3" s="110" t="s">
        <v>90</v>
      </c>
      <c r="B3" s="110"/>
      <c r="C3" s="110"/>
      <c r="D3" s="110"/>
      <c r="E3" s="23"/>
      <c r="F3" s="23"/>
    </row>
    <row r="4" spans="1:6" ht="15.75" x14ac:dyDescent="0.25">
      <c r="A4" s="110" t="s">
        <v>381</v>
      </c>
      <c r="B4" s="110"/>
      <c r="C4" s="110"/>
      <c r="D4" s="110"/>
      <c r="E4" s="23"/>
      <c r="F4" s="23"/>
    </row>
    <row r="5" spans="1:6" ht="15.75" x14ac:dyDescent="0.25">
      <c r="A5" s="23"/>
      <c r="B5" s="23"/>
      <c r="C5" s="23"/>
      <c r="D5" s="23" t="s">
        <v>96</v>
      </c>
      <c r="E5" s="23"/>
      <c r="F5" s="23"/>
    </row>
    <row r="6" spans="1:6" ht="15.75" x14ac:dyDescent="0.25">
      <c r="A6" s="111" t="s">
        <v>78</v>
      </c>
      <c r="B6" s="113" t="s">
        <v>79</v>
      </c>
      <c r="C6" s="24" t="s">
        <v>80</v>
      </c>
      <c r="D6" s="24" t="s">
        <v>81</v>
      </c>
      <c r="E6" s="23"/>
      <c r="F6" s="23"/>
    </row>
    <row r="7" spans="1:6" ht="15.75" x14ac:dyDescent="0.25">
      <c r="A7" s="112"/>
      <c r="B7" s="113"/>
      <c r="C7" s="25"/>
      <c r="D7" s="26"/>
      <c r="E7" s="23"/>
      <c r="F7" s="23"/>
    </row>
    <row r="8" spans="1:6" ht="52.5" customHeight="1" x14ac:dyDescent="0.25">
      <c r="A8" s="60" t="s">
        <v>82</v>
      </c>
      <c r="B8" s="60" t="s">
        <v>83</v>
      </c>
      <c r="C8" s="47">
        <f>-(C9+C10)</f>
        <v>-6342.5</v>
      </c>
      <c r="D8" s="47">
        <f>-(D9+D10)</f>
        <v>1964.8000000000011</v>
      </c>
      <c r="E8" s="23"/>
      <c r="F8" s="23"/>
    </row>
    <row r="9" spans="1:6" ht="50.25" customHeight="1" x14ac:dyDescent="0.25">
      <c r="A9" s="27" t="s">
        <v>84</v>
      </c>
      <c r="B9" s="27" t="s">
        <v>85</v>
      </c>
      <c r="C9" s="48">
        <f>-'Приложение 1'!C69</f>
        <v>-81352.3</v>
      </c>
      <c r="D9" s="48">
        <f>-'Приложение 1'!E69</f>
        <v>-13281.800000000001</v>
      </c>
      <c r="E9" s="23"/>
      <c r="F9" s="23"/>
    </row>
    <row r="10" spans="1:6" ht="51.75" customHeight="1" x14ac:dyDescent="0.25">
      <c r="A10" s="27" t="s">
        <v>86</v>
      </c>
      <c r="B10" s="27" t="s">
        <v>87</v>
      </c>
      <c r="C10" s="48">
        <f>'Приложение 2'!E37</f>
        <v>87694.8</v>
      </c>
      <c r="D10" s="48">
        <f>'Приложение 2'!G37</f>
        <v>11317</v>
      </c>
      <c r="E10" s="23"/>
      <c r="F10" s="23"/>
    </row>
    <row r="11" spans="1:6" ht="52.5" customHeight="1" x14ac:dyDescent="0.25">
      <c r="A11" s="28"/>
      <c r="B11" s="29" t="s">
        <v>88</v>
      </c>
      <c r="C11" s="47">
        <f>-C8</f>
        <v>6342.5</v>
      </c>
      <c r="D11" s="47">
        <f>-D8</f>
        <v>-1964.8000000000011</v>
      </c>
      <c r="E11" s="23"/>
      <c r="F11" s="23"/>
    </row>
    <row r="12" spans="1:6" ht="15.75" x14ac:dyDescent="0.25">
      <c r="A12" s="20"/>
      <c r="B12" s="20"/>
      <c r="C12" s="20"/>
      <c r="D12" s="20"/>
      <c r="E12" s="20"/>
      <c r="F12" s="20"/>
    </row>
    <row r="13" spans="1:6" ht="15.75" x14ac:dyDescent="0.2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E9" sqref="E9"/>
    </sheetView>
  </sheetViews>
  <sheetFormatPr defaultRowHeight="15" x14ac:dyDescent="0.25"/>
  <cols>
    <col min="1" max="1" width="29.5703125" customWidth="1"/>
    <col min="2" max="2" width="7.28515625" customWidth="1"/>
    <col min="3" max="3" width="5.85546875" customWidth="1"/>
    <col min="4" max="4" width="11.28515625" customWidth="1"/>
    <col min="5" max="6" width="11.7109375" customWidth="1"/>
    <col min="7" max="7" width="9.140625" customWidth="1"/>
    <col min="8" max="8" width="7.28515625" customWidth="1"/>
    <col min="9" max="9" width="8.7109375" customWidth="1"/>
  </cols>
  <sheetData>
    <row r="1" spans="1:9" x14ac:dyDescent="0.25">
      <c r="G1" s="61" t="s">
        <v>32</v>
      </c>
    </row>
    <row r="2" spans="1:9" ht="39" customHeight="1" x14ac:dyDescent="0.25">
      <c r="A2" s="114" t="s">
        <v>76</v>
      </c>
      <c r="B2" s="114"/>
      <c r="C2" s="114"/>
      <c r="D2" s="114"/>
      <c r="E2" s="114"/>
      <c r="F2" s="114"/>
      <c r="G2" s="114"/>
      <c r="H2" s="114"/>
    </row>
    <row r="3" spans="1:9" ht="39.75" customHeight="1" x14ac:dyDescent="0.25">
      <c r="A3" s="114" t="s">
        <v>365</v>
      </c>
      <c r="B3" s="114"/>
      <c r="C3" s="114"/>
      <c r="D3" s="114"/>
      <c r="E3" s="114"/>
      <c r="F3" s="114"/>
      <c r="G3" s="114"/>
    </row>
    <row r="4" spans="1:9" ht="15.75" x14ac:dyDescent="0.25">
      <c r="A4" s="6"/>
      <c r="B4" s="6"/>
      <c r="C4" s="6"/>
      <c r="D4" s="6"/>
      <c r="E4" s="3"/>
      <c r="F4" s="3"/>
      <c r="G4" s="4" t="s">
        <v>0</v>
      </c>
    </row>
    <row r="5" spans="1:9" ht="70.5" customHeight="1" x14ac:dyDescent="0.25">
      <c r="A5" s="7" t="s">
        <v>33</v>
      </c>
      <c r="B5" s="8" t="s">
        <v>34</v>
      </c>
      <c r="C5" s="8" t="s">
        <v>35</v>
      </c>
      <c r="D5" s="7" t="s">
        <v>165</v>
      </c>
      <c r="E5" s="7" t="s">
        <v>166</v>
      </c>
      <c r="F5" s="7" t="s">
        <v>348</v>
      </c>
      <c r="G5" s="7" t="s">
        <v>95</v>
      </c>
      <c r="H5" s="7" t="s">
        <v>350</v>
      </c>
      <c r="I5" s="7" t="s">
        <v>349</v>
      </c>
    </row>
    <row r="6" spans="1:9" ht="15.75" x14ac:dyDescent="0.25">
      <c r="A6" s="17">
        <v>1</v>
      </c>
      <c r="B6" s="18" t="s">
        <v>36</v>
      </c>
      <c r="C6" s="17">
        <v>3</v>
      </c>
      <c r="D6" s="18" t="s">
        <v>37</v>
      </c>
      <c r="E6" s="17">
        <v>5</v>
      </c>
      <c r="F6" s="18" t="s">
        <v>38</v>
      </c>
      <c r="G6" s="17">
        <v>7</v>
      </c>
      <c r="H6" s="18" t="s">
        <v>364</v>
      </c>
      <c r="I6" s="17">
        <v>9</v>
      </c>
    </row>
    <row r="7" spans="1:9" ht="33" customHeight="1" x14ac:dyDescent="0.25">
      <c r="A7" s="10" t="s">
        <v>39</v>
      </c>
      <c r="B7" s="11" t="s">
        <v>40</v>
      </c>
      <c r="C7" s="11"/>
      <c r="D7" s="12">
        <f>D9+D13+D10+D8+D12+D11</f>
        <v>20231</v>
      </c>
      <c r="E7" s="12">
        <f t="shared" ref="E7:G7" si="0">E9+E13+E10+E8+E12+E11</f>
        <v>20784.8</v>
      </c>
      <c r="F7" s="12">
        <f t="shared" si="0"/>
        <v>4817.8</v>
      </c>
      <c r="G7" s="12">
        <f t="shared" si="0"/>
        <v>3702.6</v>
      </c>
      <c r="H7" s="55">
        <f>G7/F7*100</f>
        <v>76.852505292872266</v>
      </c>
      <c r="I7" s="55">
        <f>G7/F7*100</f>
        <v>76.852505292872266</v>
      </c>
    </row>
    <row r="8" spans="1:9" ht="87" customHeight="1" x14ac:dyDescent="0.25">
      <c r="A8" s="66" t="s">
        <v>153</v>
      </c>
      <c r="B8" s="9" t="s">
        <v>40</v>
      </c>
      <c r="C8" s="9" t="s">
        <v>41</v>
      </c>
      <c r="D8" s="59">
        <v>2090</v>
      </c>
      <c r="E8" s="14">
        <v>2090</v>
      </c>
      <c r="F8" s="14">
        <v>582</v>
      </c>
      <c r="G8" s="14">
        <v>452.7</v>
      </c>
      <c r="H8" s="54">
        <f t="shared" ref="H8:H37" si="1">G8/E8*100</f>
        <v>21.660287081339714</v>
      </c>
      <c r="I8" s="54">
        <f t="shared" ref="I8:I37" si="2">G8/F8*100</f>
        <v>77.783505154639172</v>
      </c>
    </row>
    <row r="9" spans="1:9" ht="124.5" customHeight="1" x14ac:dyDescent="0.25">
      <c r="A9" s="13" t="s">
        <v>43</v>
      </c>
      <c r="B9" s="9" t="s">
        <v>40</v>
      </c>
      <c r="C9" s="9" t="s">
        <v>44</v>
      </c>
      <c r="D9" s="59">
        <v>13992</v>
      </c>
      <c r="E9" s="14">
        <v>14002.9</v>
      </c>
      <c r="F9" s="14">
        <v>2930.9</v>
      </c>
      <c r="G9" s="14">
        <v>2520.3000000000002</v>
      </c>
      <c r="H9" s="54">
        <f t="shared" si="1"/>
        <v>17.998414614115649</v>
      </c>
      <c r="I9" s="54">
        <f t="shared" si="2"/>
        <v>85.990651335767183</v>
      </c>
    </row>
    <row r="10" spans="1:9" ht="94.5" customHeight="1" x14ac:dyDescent="0.25">
      <c r="A10" s="41" t="s">
        <v>93</v>
      </c>
      <c r="B10" s="9" t="s">
        <v>40</v>
      </c>
      <c r="C10" s="9" t="s">
        <v>94</v>
      </c>
      <c r="D10" s="59">
        <v>17</v>
      </c>
      <c r="E10" s="14">
        <v>17</v>
      </c>
      <c r="F10" s="14"/>
      <c r="G10" s="14"/>
      <c r="H10" s="54">
        <f t="shared" si="1"/>
        <v>0</v>
      </c>
      <c r="I10" s="54"/>
    </row>
    <row r="11" spans="1:9" ht="42.75" customHeight="1" x14ac:dyDescent="0.25">
      <c r="A11" s="128" t="s">
        <v>366</v>
      </c>
      <c r="B11" s="9" t="s">
        <v>40</v>
      </c>
      <c r="C11" s="9" t="s">
        <v>45</v>
      </c>
      <c r="D11" s="59">
        <v>1068</v>
      </c>
      <c r="E11" s="14">
        <v>1068</v>
      </c>
      <c r="F11" s="14"/>
      <c r="G11" s="14"/>
      <c r="H11" s="54"/>
      <c r="I11" s="54"/>
    </row>
    <row r="12" spans="1:9" ht="25.5" customHeight="1" x14ac:dyDescent="0.25">
      <c r="A12" s="41" t="s">
        <v>172</v>
      </c>
      <c r="B12" s="9" t="s">
        <v>40</v>
      </c>
      <c r="C12" s="9" t="s">
        <v>46</v>
      </c>
      <c r="D12" s="59">
        <v>94</v>
      </c>
      <c r="E12" s="14">
        <v>94</v>
      </c>
      <c r="F12" s="14">
        <v>94</v>
      </c>
      <c r="G12" s="14"/>
      <c r="H12" s="54">
        <f t="shared" si="1"/>
        <v>0</v>
      </c>
      <c r="I12" s="54">
        <f t="shared" si="2"/>
        <v>0</v>
      </c>
    </row>
    <row r="13" spans="1:9" ht="36" customHeight="1" x14ac:dyDescent="0.25">
      <c r="A13" s="13" t="s">
        <v>47</v>
      </c>
      <c r="B13" s="9" t="s">
        <v>40</v>
      </c>
      <c r="C13" s="9" t="s">
        <v>48</v>
      </c>
      <c r="D13" s="59">
        <v>2970</v>
      </c>
      <c r="E13" s="14">
        <v>3512.9</v>
      </c>
      <c r="F13" s="14">
        <v>1210.9000000000001</v>
      </c>
      <c r="G13" s="14">
        <v>729.6</v>
      </c>
      <c r="H13" s="54">
        <f t="shared" si="1"/>
        <v>20.769165077286573</v>
      </c>
      <c r="I13" s="54">
        <f t="shared" si="2"/>
        <v>60.252704599884375</v>
      </c>
    </row>
    <row r="14" spans="1:9" ht="31.5" x14ac:dyDescent="0.25">
      <c r="A14" s="15" t="s">
        <v>74</v>
      </c>
      <c r="B14" s="11" t="s">
        <v>41</v>
      </c>
      <c r="C14" s="11"/>
      <c r="D14" s="58">
        <f>D15</f>
        <v>1837.4</v>
      </c>
      <c r="E14" s="12">
        <f t="shared" ref="E14:G14" si="3">E15</f>
        <v>1837.4</v>
      </c>
      <c r="F14" s="12">
        <f t="shared" si="3"/>
        <v>408.4</v>
      </c>
      <c r="G14" s="12">
        <f t="shared" si="3"/>
        <v>286.2</v>
      </c>
      <c r="H14" s="55">
        <f t="shared" si="1"/>
        <v>15.576357897028409</v>
      </c>
      <c r="I14" s="55">
        <f t="shared" si="2"/>
        <v>70.078354554358469</v>
      </c>
    </row>
    <row r="15" spans="1:9" ht="31.5" x14ac:dyDescent="0.25">
      <c r="A15" s="5" t="s">
        <v>73</v>
      </c>
      <c r="B15" s="9" t="s">
        <v>41</v>
      </c>
      <c r="C15" s="9" t="s">
        <v>42</v>
      </c>
      <c r="D15" s="59">
        <v>1837.4</v>
      </c>
      <c r="E15" s="14">
        <v>1837.4</v>
      </c>
      <c r="F15" s="14">
        <v>408.4</v>
      </c>
      <c r="G15" s="14">
        <v>286.2</v>
      </c>
      <c r="H15" s="54">
        <f t="shared" si="1"/>
        <v>15.576357897028409</v>
      </c>
      <c r="I15" s="54">
        <f t="shared" si="2"/>
        <v>70.078354554358469</v>
      </c>
    </row>
    <row r="16" spans="1:9" ht="63" x14ac:dyDescent="0.25">
      <c r="A16" s="10" t="s">
        <v>49</v>
      </c>
      <c r="B16" s="11" t="s">
        <v>42</v>
      </c>
      <c r="C16" s="11"/>
      <c r="D16" s="58">
        <f>D17+D19+D18</f>
        <v>2827</v>
      </c>
      <c r="E16" s="12">
        <f t="shared" ref="E16:G16" si="4">E17+E19+E18</f>
        <v>2827</v>
      </c>
      <c r="F16" s="12">
        <f t="shared" si="4"/>
        <v>276</v>
      </c>
      <c r="G16" s="12">
        <f t="shared" si="4"/>
        <v>195.7</v>
      </c>
      <c r="H16" s="55">
        <f t="shared" si="1"/>
        <v>6.9225327201980891</v>
      </c>
      <c r="I16" s="55">
        <f t="shared" si="2"/>
        <v>70.905797101449281</v>
      </c>
    </row>
    <row r="17" spans="1:9" ht="81" customHeight="1" x14ac:dyDescent="0.25">
      <c r="A17" s="13" t="s">
        <v>50</v>
      </c>
      <c r="B17" s="9" t="s">
        <v>42</v>
      </c>
      <c r="C17" s="9" t="s">
        <v>51</v>
      </c>
      <c r="D17" s="59">
        <v>49</v>
      </c>
      <c r="E17" s="14">
        <v>49</v>
      </c>
      <c r="F17" s="14"/>
      <c r="G17" s="14"/>
      <c r="H17" s="54">
        <f t="shared" si="1"/>
        <v>0</v>
      </c>
      <c r="I17" s="54"/>
    </row>
    <row r="18" spans="1:9" ht="36" customHeight="1" x14ac:dyDescent="0.25">
      <c r="A18" s="21" t="s">
        <v>77</v>
      </c>
      <c r="B18" s="9" t="s">
        <v>42</v>
      </c>
      <c r="C18" s="9" t="s">
        <v>56</v>
      </c>
      <c r="D18" s="59">
        <v>2113</v>
      </c>
      <c r="E18" s="14">
        <v>2113</v>
      </c>
      <c r="F18" s="14">
        <v>170</v>
      </c>
      <c r="G18" s="14">
        <v>89.7</v>
      </c>
      <c r="H18" s="54">
        <f t="shared" si="1"/>
        <v>4.2451490771415052</v>
      </c>
      <c r="I18" s="54">
        <f t="shared" si="2"/>
        <v>52.764705882352949</v>
      </c>
    </row>
    <row r="19" spans="1:9" ht="63" x14ac:dyDescent="0.25">
      <c r="A19" s="13" t="s">
        <v>52</v>
      </c>
      <c r="B19" s="9" t="s">
        <v>42</v>
      </c>
      <c r="C19" s="9" t="s">
        <v>53</v>
      </c>
      <c r="D19" s="59">
        <v>665</v>
      </c>
      <c r="E19" s="14">
        <v>665</v>
      </c>
      <c r="F19" s="14">
        <v>106</v>
      </c>
      <c r="G19" s="14">
        <v>106</v>
      </c>
      <c r="H19" s="54">
        <f t="shared" si="1"/>
        <v>15.939849624060152</v>
      </c>
      <c r="I19" s="54"/>
    </row>
    <row r="20" spans="1:9" ht="31.5" x14ac:dyDescent="0.25">
      <c r="A20" s="10" t="s">
        <v>54</v>
      </c>
      <c r="B20" s="11" t="s">
        <v>44</v>
      </c>
      <c r="C20" s="11"/>
      <c r="D20" s="58">
        <f>D22+D23+D21</f>
        <v>9956</v>
      </c>
      <c r="E20" s="12">
        <f>E22+E23+E21</f>
        <v>12887.6</v>
      </c>
      <c r="F20" s="12">
        <f>F22+F23+F21</f>
        <v>2363.5</v>
      </c>
      <c r="G20" s="12">
        <f>G22+G23+G21</f>
        <v>1870.4</v>
      </c>
      <c r="H20" s="55">
        <f t="shared" si="1"/>
        <v>14.513175455476581</v>
      </c>
      <c r="I20" s="54">
        <f t="shared" si="2"/>
        <v>79.136873281150841</v>
      </c>
    </row>
    <row r="21" spans="1:9" ht="31.5" x14ac:dyDescent="0.25">
      <c r="A21" s="13" t="s">
        <v>164</v>
      </c>
      <c r="B21" s="9" t="s">
        <v>44</v>
      </c>
      <c r="C21" s="9" t="s">
        <v>40</v>
      </c>
      <c r="D21" s="59">
        <v>190</v>
      </c>
      <c r="E21" s="14">
        <v>2823.1</v>
      </c>
      <c r="F21" s="14">
        <v>157</v>
      </c>
      <c r="G21" s="14">
        <v>109.5</v>
      </c>
      <c r="H21" s="54">
        <f t="shared" si="1"/>
        <v>3.8787148878891999</v>
      </c>
      <c r="I21" s="54">
        <f t="shared" si="2"/>
        <v>69.745222929936304</v>
      </c>
    </row>
    <row r="22" spans="1:9" ht="31.5" x14ac:dyDescent="0.25">
      <c r="A22" s="7" t="s">
        <v>75</v>
      </c>
      <c r="B22" s="9" t="s">
        <v>44</v>
      </c>
      <c r="C22" s="9" t="s">
        <v>51</v>
      </c>
      <c r="D22" s="59">
        <v>9766</v>
      </c>
      <c r="E22" s="14">
        <v>9766</v>
      </c>
      <c r="F22" s="14">
        <v>1908</v>
      </c>
      <c r="G22" s="14">
        <v>1760.9</v>
      </c>
      <c r="H22" s="54">
        <f t="shared" si="1"/>
        <v>18.030923612533279</v>
      </c>
      <c r="I22" s="54">
        <f t="shared" si="2"/>
        <v>92.290356394129986</v>
      </c>
    </row>
    <row r="23" spans="1:9" ht="31.5" x14ac:dyDescent="0.25">
      <c r="A23" s="13" t="s">
        <v>57</v>
      </c>
      <c r="B23" s="9" t="s">
        <v>44</v>
      </c>
      <c r="C23" s="9" t="s">
        <v>58</v>
      </c>
      <c r="D23" s="59"/>
      <c r="E23" s="14">
        <v>298.5</v>
      </c>
      <c r="F23" s="14">
        <v>298.5</v>
      </c>
      <c r="G23" s="14"/>
      <c r="H23" s="54"/>
      <c r="I23" s="54"/>
    </row>
    <row r="24" spans="1:9" ht="46.5" customHeight="1" x14ac:dyDescent="0.25">
      <c r="A24" s="10" t="s">
        <v>59</v>
      </c>
      <c r="B24" s="11" t="s">
        <v>60</v>
      </c>
      <c r="C24" s="11"/>
      <c r="D24" s="58">
        <f>D25+D26+D27</f>
        <v>29873</v>
      </c>
      <c r="E24" s="12">
        <f t="shared" ref="E24:G24" si="5">E25+E26+E27</f>
        <v>38802</v>
      </c>
      <c r="F24" s="12">
        <f t="shared" si="5"/>
        <v>8503.2000000000007</v>
      </c>
      <c r="G24" s="12">
        <f t="shared" si="5"/>
        <v>3572.9</v>
      </c>
      <c r="H24" s="55">
        <f t="shared" si="1"/>
        <v>9.2080305138910372</v>
      </c>
      <c r="I24" s="55">
        <f t="shared" si="2"/>
        <v>42.018298993320158</v>
      </c>
    </row>
    <row r="25" spans="1:9" ht="15.75" x14ac:dyDescent="0.25">
      <c r="A25" s="7" t="s">
        <v>61</v>
      </c>
      <c r="B25" s="9" t="s">
        <v>60</v>
      </c>
      <c r="C25" s="9" t="s">
        <v>40</v>
      </c>
      <c r="D25" s="59">
        <v>541</v>
      </c>
      <c r="E25" s="14">
        <v>6494.3</v>
      </c>
      <c r="F25" s="14">
        <v>100</v>
      </c>
      <c r="G25" s="14">
        <v>95.6</v>
      </c>
      <c r="H25" s="54">
        <f t="shared" si="1"/>
        <v>1.4720601142540379</v>
      </c>
      <c r="I25" s="54">
        <f t="shared" si="2"/>
        <v>95.6</v>
      </c>
    </row>
    <row r="26" spans="1:9" ht="15.75" x14ac:dyDescent="0.25">
      <c r="A26" s="7" t="s">
        <v>62</v>
      </c>
      <c r="B26" s="9" t="s">
        <v>60</v>
      </c>
      <c r="C26" s="9" t="s">
        <v>41</v>
      </c>
      <c r="D26" s="59">
        <v>34</v>
      </c>
      <c r="E26" s="14">
        <v>34</v>
      </c>
      <c r="F26" s="14">
        <v>34</v>
      </c>
      <c r="G26" s="14">
        <v>34</v>
      </c>
      <c r="H26" s="54">
        <f t="shared" si="1"/>
        <v>100</v>
      </c>
      <c r="I26" s="54">
        <f t="shared" si="2"/>
        <v>100</v>
      </c>
    </row>
    <row r="27" spans="1:9" ht="15.75" x14ac:dyDescent="0.25">
      <c r="A27" s="13" t="s">
        <v>63</v>
      </c>
      <c r="B27" s="9" t="s">
        <v>60</v>
      </c>
      <c r="C27" s="9" t="s">
        <v>42</v>
      </c>
      <c r="D27" s="59">
        <v>29298</v>
      </c>
      <c r="E27" s="14">
        <v>32273.7</v>
      </c>
      <c r="F27" s="14">
        <v>8369.2000000000007</v>
      </c>
      <c r="G27" s="14">
        <v>3443.3</v>
      </c>
      <c r="H27" s="54">
        <f t="shared" si="1"/>
        <v>10.669058707244599</v>
      </c>
      <c r="I27" s="54">
        <f t="shared" si="2"/>
        <v>41.142522582803615</v>
      </c>
    </row>
    <row r="28" spans="1:9" ht="15.75" x14ac:dyDescent="0.25">
      <c r="A28" s="10" t="s">
        <v>64</v>
      </c>
      <c r="B28" s="11" t="s">
        <v>45</v>
      </c>
      <c r="C28" s="11"/>
      <c r="D28" s="58">
        <f>D29</f>
        <v>103</v>
      </c>
      <c r="E28" s="12">
        <f t="shared" ref="E28:G28" si="6">E29</f>
        <v>103</v>
      </c>
      <c r="F28" s="12">
        <f t="shared" si="6"/>
        <v>103</v>
      </c>
      <c r="G28" s="12">
        <f t="shared" si="6"/>
        <v>0</v>
      </c>
      <c r="H28" s="55">
        <f t="shared" si="1"/>
        <v>0</v>
      </c>
      <c r="I28" s="55">
        <f t="shared" si="2"/>
        <v>0</v>
      </c>
    </row>
    <row r="29" spans="1:9" ht="31.5" x14ac:dyDescent="0.25">
      <c r="A29" s="7" t="s">
        <v>65</v>
      </c>
      <c r="B29" s="9" t="s">
        <v>45</v>
      </c>
      <c r="C29" s="9" t="s">
        <v>45</v>
      </c>
      <c r="D29" s="59">
        <v>103</v>
      </c>
      <c r="E29" s="14">
        <v>103</v>
      </c>
      <c r="F29" s="14">
        <v>103</v>
      </c>
      <c r="G29" s="14"/>
      <c r="H29" s="54">
        <f t="shared" si="1"/>
        <v>0</v>
      </c>
      <c r="I29" s="54">
        <f t="shared" si="2"/>
        <v>0</v>
      </c>
    </row>
    <row r="30" spans="1:9" ht="31.5" x14ac:dyDescent="0.25">
      <c r="A30" s="10" t="s">
        <v>66</v>
      </c>
      <c r="B30" s="11" t="s">
        <v>55</v>
      </c>
      <c r="C30" s="11"/>
      <c r="D30" s="58">
        <f>D31</f>
        <v>2075</v>
      </c>
      <c r="E30" s="12">
        <f t="shared" ref="E30:G30" si="7">E31</f>
        <v>2075</v>
      </c>
      <c r="F30" s="12">
        <f t="shared" si="7"/>
        <v>520</v>
      </c>
      <c r="G30" s="12">
        <f t="shared" si="7"/>
        <v>260</v>
      </c>
      <c r="H30" s="55">
        <f t="shared" si="1"/>
        <v>12.530120481927712</v>
      </c>
      <c r="I30" s="54"/>
    </row>
    <row r="31" spans="1:9" ht="15.75" x14ac:dyDescent="0.25">
      <c r="A31" s="7" t="s">
        <v>67</v>
      </c>
      <c r="B31" s="9" t="s">
        <v>55</v>
      </c>
      <c r="C31" s="9" t="s">
        <v>40</v>
      </c>
      <c r="D31" s="59">
        <v>2075</v>
      </c>
      <c r="E31" s="14">
        <v>2075</v>
      </c>
      <c r="F31" s="14">
        <v>520</v>
      </c>
      <c r="G31" s="14">
        <v>260</v>
      </c>
      <c r="H31" s="54">
        <f t="shared" si="1"/>
        <v>12.530120481927712</v>
      </c>
      <c r="I31" s="54"/>
    </row>
    <row r="32" spans="1:9" ht="31.5" x14ac:dyDescent="0.25">
      <c r="A32" s="10" t="s">
        <v>68</v>
      </c>
      <c r="B32" s="11" t="s">
        <v>56</v>
      </c>
      <c r="C32" s="11"/>
      <c r="D32" s="58">
        <f>D33</f>
        <v>360</v>
      </c>
      <c r="E32" s="12">
        <f>E33+E34</f>
        <v>360</v>
      </c>
      <c r="F32" s="12">
        <f>F33+F34</f>
        <v>90</v>
      </c>
      <c r="G32" s="12">
        <f>G33+G34</f>
        <v>89.2</v>
      </c>
      <c r="H32" s="55">
        <f t="shared" si="1"/>
        <v>24.777777777777779</v>
      </c>
      <c r="I32" s="55">
        <f t="shared" si="2"/>
        <v>99.111111111111114</v>
      </c>
    </row>
    <row r="33" spans="1:9" ht="15.75" x14ac:dyDescent="0.25">
      <c r="A33" s="13" t="s">
        <v>69</v>
      </c>
      <c r="B33" s="9" t="s">
        <v>56</v>
      </c>
      <c r="C33" s="9" t="s">
        <v>40</v>
      </c>
      <c r="D33" s="59">
        <v>360</v>
      </c>
      <c r="E33" s="14">
        <v>360</v>
      </c>
      <c r="F33" s="14">
        <v>90</v>
      </c>
      <c r="G33" s="14">
        <v>89.2</v>
      </c>
      <c r="H33" s="54">
        <f t="shared" si="1"/>
        <v>24.777777777777779</v>
      </c>
      <c r="I33" s="54">
        <f t="shared" si="2"/>
        <v>99.111111111111114</v>
      </c>
    </row>
    <row r="34" spans="1:9" ht="31.5" x14ac:dyDescent="0.25">
      <c r="A34" s="21" t="s">
        <v>174</v>
      </c>
      <c r="B34" s="9" t="s">
        <v>56</v>
      </c>
      <c r="C34" s="9" t="s">
        <v>42</v>
      </c>
      <c r="D34" s="59"/>
      <c r="E34" s="14"/>
      <c r="F34" s="14"/>
      <c r="G34" s="14"/>
      <c r="H34" s="54"/>
      <c r="I34" s="54"/>
    </row>
    <row r="35" spans="1:9" ht="31.5" x14ac:dyDescent="0.25">
      <c r="A35" s="16" t="s">
        <v>70</v>
      </c>
      <c r="B35" s="11" t="s">
        <v>46</v>
      </c>
      <c r="C35" s="11"/>
      <c r="D35" s="58">
        <f>D36</f>
        <v>8018</v>
      </c>
      <c r="E35" s="12">
        <f t="shared" ref="E35:G35" si="8">E36</f>
        <v>8018</v>
      </c>
      <c r="F35" s="12">
        <f t="shared" si="8"/>
        <v>2010</v>
      </c>
      <c r="G35" s="12">
        <f t="shared" si="8"/>
        <v>1340</v>
      </c>
      <c r="H35" s="55">
        <f t="shared" si="1"/>
        <v>16.712397106510352</v>
      </c>
      <c r="I35" s="55">
        <f t="shared" si="2"/>
        <v>66.666666666666657</v>
      </c>
    </row>
    <row r="36" spans="1:9" ht="15.75" x14ac:dyDescent="0.25">
      <c r="A36" s="7" t="s">
        <v>71</v>
      </c>
      <c r="B36" s="9" t="s">
        <v>46</v>
      </c>
      <c r="C36" s="9" t="s">
        <v>41</v>
      </c>
      <c r="D36" s="59">
        <v>8018</v>
      </c>
      <c r="E36" s="14">
        <v>8018</v>
      </c>
      <c r="F36" s="14">
        <v>2010</v>
      </c>
      <c r="G36" s="14">
        <v>1340</v>
      </c>
      <c r="H36" s="54">
        <f t="shared" si="1"/>
        <v>16.712397106510352</v>
      </c>
      <c r="I36" s="54">
        <f t="shared" si="2"/>
        <v>66.666666666666657</v>
      </c>
    </row>
    <row r="37" spans="1:9" ht="15.75" x14ac:dyDescent="0.25">
      <c r="A37" s="16" t="s">
        <v>72</v>
      </c>
      <c r="B37" s="11"/>
      <c r="C37" s="11"/>
      <c r="D37" s="58">
        <f>D7+D14+D16+D20+D24+D28+D30+D32+D35</f>
        <v>75280.399999999994</v>
      </c>
      <c r="E37" s="12">
        <f>E7+E14+E16+E20+E24+E28+E30+E32+E35</f>
        <v>87694.8</v>
      </c>
      <c r="F37" s="12">
        <f>F7+F14+F16+F20+F24+F28+F30+F32+F35</f>
        <v>19091.900000000001</v>
      </c>
      <c r="G37" s="12">
        <f>G7+G14+G16+G20+G24+G28+G30+G32+G35</f>
        <v>11317</v>
      </c>
      <c r="H37" s="55">
        <f t="shared" si="1"/>
        <v>12.904984103960555</v>
      </c>
      <c r="I37" s="55">
        <f t="shared" si="2"/>
        <v>59.276447079651575</v>
      </c>
    </row>
    <row r="40" spans="1:9" x14ac:dyDescent="0.25">
      <c r="D40" s="19"/>
      <c r="E40" s="19"/>
      <c r="F40" s="19"/>
      <c r="G40" s="19"/>
    </row>
  </sheetData>
  <mergeCells count="2">
    <mergeCell ref="A2:H2"/>
    <mergeCell ref="A3:G3"/>
  </mergeCells>
  <pageMargins left="1.1023622047244095" right="0.11811023622047245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1"/>
  <sheetViews>
    <sheetView topLeftCell="A25" workbookViewId="0">
      <selection activeCell="A5" sqref="A5"/>
    </sheetView>
  </sheetViews>
  <sheetFormatPr defaultRowHeight="15" x14ac:dyDescent="0.25"/>
  <cols>
    <col min="1" max="1" width="35.42578125" customWidth="1"/>
    <col min="2" max="2" width="9" customWidth="1"/>
    <col min="3" max="3" width="6.42578125" customWidth="1"/>
    <col min="4" max="4" width="4.7109375" customWidth="1"/>
    <col min="5" max="5" width="14.85546875" customWidth="1"/>
    <col min="6" max="6" width="6.85546875" customWidth="1"/>
    <col min="7" max="7" width="13.28515625" style="67" customWidth="1"/>
    <col min="8" max="8" width="12.140625" customWidth="1"/>
    <col min="9" max="9" width="12" customWidth="1"/>
  </cols>
  <sheetData>
    <row r="1" spans="1:9" ht="15.75" x14ac:dyDescent="0.25">
      <c r="A1" s="20"/>
      <c r="B1" s="95"/>
      <c r="C1" s="20"/>
      <c r="D1" s="20"/>
      <c r="E1" s="20"/>
      <c r="F1" s="20"/>
      <c r="G1" s="94"/>
      <c r="H1" s="20" t="s">
        <v>173</v>
      </c>
      <c r="I1" s="20"/>
    </row>
    <row r="2" spans="1:9" ht="15.75" x14ac:dyDescent="0.25">
      <c r="A2" s="20"/>
      <c r="B2" s="95"/>
      <c r="C2" s="20"/>
      <c r="D2" s="20"/>
      <c r="E2" s="20"/>
      <c r="F2" s="20"/>
      <c r="G2" s="116" t="s">
        <v>22</v>
      </c>
      <c r="H2" s="116"/>
      <c r="I2" s="116"/>
    </row>
    <row r="3" spans="1:9" ht="15.75" x14ac:dyDescent="0.25">
      <c r="A3" s="20"/>
      <c r="B3" s="95"/>
      <c r="C3" s="20"/>
      <c r="D3" s="20"/>
      <c r="E3" s="20"/>
      <c r="F3" s="20"/>
      <c r="G3" s="94"/>
      <c r="H3" s="20" t="s">
        <v>23</v>
      </c>
      <c r="I3" s="20"/>
    </row>
    <row r="4" spans="1:9" ht="40.5" customHeight="1" x14ac:dyDescent="0.25">
      <c r="A4" s="117" t="s">
        <v>347</v>
      </c>
      <c r="B4" s="118"/>
      <c r="C4" s="118"/>
      <c r="D4" s="118"/>
      <c r="E4" s="118"/>
      <c r="F4" s="118"/>
      <c r="G4" s="118"/>
      <c r="H4" s="119"/>
      <c r="I4" s="119"/>
    </row>
    <row r="5" spans="1:9" ht="15.75" x14ac:dyDescent="0.25">
      <c r="A5" s="93"/>
      <c r="B5" s="92"/>
      <c r="C5" s="92"/>
      <c r="D5" s="92"/>
      <c r="E5" s="92"/>
      <c r="F5" s="92"/>
      <c r="G5" s="91"/>
      <c r="H5" s="90"/>
      <c r="I5" s="90" t="s">
        <v>96</v>
      </c>
    </row>
    <row r="6" spans="1:9" ht="15" customHeight="1" x14ac:dyDescent="0.25">
      <c r="A6" s="123" t="s">
        <v>33</v>
      </c>
      <c r="B6" s="120" t="s">
        <v>295</v>
      </c>
      <c r="C6" s="115" t="s">
        <v>294</v>
      </c>
      <c r="D6" s="115" t="s">
        <v>293</v>
      </c>
      <c r="E6" s="115" t="s">
        <v>292</v>
      </c>
      <c r="F6" s="115" t="s">
        <v>291</v>
      </c>
      <c r="G6" s="121" t="s">
        <v>290</v>
      </c>
      <c r="H6" s="122" t="s">
        <v>289</v>
      </c>
      <c r="I6" s="122" t="s">
        <v>95</v>
      </c>
    </row>
    <row r="7" spans="1:9" x14ac:dyDescent="0.25">
      <c r="A7" s="123"/>
      <c r="B7" s="120"/>
      <c r="C7" s="115"/>
      <c r="D7" s="115"/>
      <c r="E7" s="115"/>
      <c r="F7" s="115"/>
      <c r="G7" s="121"/>
      <c r="H7" s="122"/>
      <c r="I7" s="122"/>
    </row>
    <row r="8" spans="1:9" ht="47.25" x14ac:dyDescent="0.25">
      <c r="A8" s="89" t="s">
        <v>288</v>
      </c>
      <c r="B8" s="70" t="s">
        <v>175</v>
      </c>
      <c r="C8" s="89"/>
      <c r="D8" s="89"/>
      <c r="E8" s="89"/>
      <c r="F8" s="89"/>
      <c r="G8" s="83">
        <f>G9+G74+G85+G106+G133+G173+G181+G188+G202</f>
        <v>68472.100000000006</v>
      </c>
      <c r="H8" s="82">
        <f>H9+H74+H85+H106+H133+H173+H181+H188+H202</f>
        <v>93837.799999999988</v>
      </c>
      <c r="I8" s="82">
        <f>I9+I74+I85+I106+I133+I173+I181+I188+I202</f>
        <v>91328.5</v>
      </c>
    </row>
    <row r="9" spans="1:9" ht="31.5" x14ac:dyDescent="0.25">
      <c r="A9" s="89" t="s">
        <v>287</v>
      </c>
      <c r="B9" s="70" t="s">
        <v>175</v>
      </c>
      <c r="C9" s="70" t="s">
        <v>40</v>
      </c>
      <c r="D9" s="70" t="s">
        <v>181</v>
      </c>
      <c r="E9" s="89"/>
      <c r="F9" s="89"/>
      <c r="G9" s="83">
        <f t="shared" ref="G9:I9" si="0">G10+G15+G28+G36+G32</f>
        <v>16829.099999999999</v>
      </c>
      <c r="H9" s="83">
        <f t="shared" si="0"/>
        <v>26735.899999999998</v>
      </c>
      <c r="I9" s="83">
        <f t="shared" si="0"/>
        <v>25860.5</v>
      </c>
    </row>
    <row r="10" spans="1:9" ht="63" x14ac:dyDescent="0.25">
      <c r="A10" s="89" t="s">
        <v>153</v>
      </c>
      <c r="B10" s="70" t="s">
        <v>175</v>
      </c>
      <c r="C10" s="70" t="s">
        <v>40</v>
      </c>
      <c r="D10" s="70" t="s">
        <v>41</v>
      </c>
      <c r="E10" s="88"/>
      <c r="F10" s="88"/>
      <c r="G10" s="83">
        <f t="shared" ref="G10:I13" si="1">G11</f>
        <v>1755</v>
      </c>
      <c r="H10" s="82">
        <f t="shared" si="1"/>
        <v>2014.3</v>
      </c>
      <c r="I10" s="82">
        <f t="shared" si="1"/>
        <v>2014.3</v>
      </c>
    </row>
    <row r="11" spans="1:9" ht="78.75" x14ac:dyDescent="0.25">
      <c r="A11" s="76" t="s">
        <v>296</v>
      </c>
      <c r="B11" s="70" t="s">
        <v>175</v>
      </c>
      <c r="C11" s="70" t="s">
        <v>40</v>
      </c>
      <c r="D11" s="70" t="s">
        <v>41</v>
      </c>
      <c r="E11" s="76" t="s">
        <v>187</v>
      </c>
      <c r="F11" s="89"/>
      <c r="G11" s="83">
        <f t="shared" si="1"/>
        <v>1755</v>
      </c>
      <c r="H11" s="82">
        <f t="shared" si="1"/>
        <v>2014.3</v>
      </c>
      <c r="I11" s="82">
        <f t="shared" si="1"/>
        <v>2014.3</v>
      </c>
    </row>
    <row r="12" spans="1:9" ht="141.75" x14ac:dyDescent="0.25">
      <c r="A12" s="75" t="s">
        <v>297</v>
      </c>
      <c r="B12" s="79" t="s">
        <v>175</v>
      </c>
      <c r="C12" s="79" t="s">
        <v>40</v>
      </c>
      <c r="D12" s="79" t="s">
        <v>41</v>
      </c>
      <c r="E12" s="75" t="s">
        <v>285</v>
      </c>
      <c r="F12" s="75"/>
      <c r="G12" s="97">
        <f t="shared" si="1"/>
        <v>1755</v>
      </c>
      <c r="H12" s="81">
        <f t="shared" si="1"/>
        <v>2014.3</v>
      </c>
      <c r="I12" s="81">
        <f t="shared" si="1"/>
        <v>2014.3</v>
      </c>
    </row>
    <row r="13" spans="1:9" ht="126" x14ac:dyDescent="0.25">
      <c r="A13" s="21" t="s">
        <v>286</v>
      </c>
      <c r="B13" s="79" t="s">
        <v>175</v>
      </c>
      <c r="C13" s="79" t="s">
        <v>40</v>
      </c>
      <c r="D13" s="79" t="s">
        <v>41</v>
      </c>
      <c r="E13" s="21" t="s">
        <v>285</v>
      </c>
      <c r="F13" s="21">
        <v>100</v>
      </c>
      <c r="G13" s="77">
        <f t="shared" si="1"/>
        <v>1755</v>
      </c>
      <c r="H13" s="81">
        <f t="shared" si="1"/>
        <v>2014.3</v>
      </c>
      <c r="I13" s="81">
        <f t="shared" si="1"/>
        <v>2014.3</v>
      </c>
    </row>
    <row r="14" spans="1:9" ht="47.25" x14ac:dyDescent="0.25">
      <c r="A14" s="21" t="s">
        <v>235</v>
      </c>
      <c r="B14" s="79" t="s">
        <v>175</v>
      </c>
      <c r="C14" s="79" t="s">
        <v>40</v>
      </c>
      <c r="D14" s="79" t="s">
        <v>41</v>
      </c>
      <c r="E14" s="21" t="s">
        <v>285</v>
      </c>
      <c r="F14" s="21">
        <v>120</v>
      </c>
      <c r="G14" s="77">
        <v>1755</v>
      </c>
      <c r="H14" s="81">
        <v>2014.3</v>
      </c>
      <c r="I14" s="81">
        <v>2014.3</v>
      </c>
    </row>
    <row r="15" spans="1:9" ht="110.25" x14ac:dyDescent="0.25">
      <c r="A15" s="76" t="s">
        <v>284</v>
      </c>
      <c r="B15" s="78" t="s">
        <v>175</v>
      </c>
      <c r="C15" s="70" t="s">
        <v>40</v>
      </c>
      <c r="D15" s="70" t="s">
        <v>44</v>
      </c>
      <c r="E15" s="89"/>
      <c r="F15" s="89"/>
      <c r="G15" s="87">
        <f>G16+G24</f>
        <v>12954.1</v>
      </c>
      <c r="H15" s="86">
        <f>H16+H24</f>
        <v>17133.2</v>
      </c>
      <c r="I15" s="87">
        <f>I16+I24</f>
        <v>17064.100000000002</v>
      </c>
    </row>
    <row r="16" spans="1:9" ht="78.75" x14ac:dyDescent="0.25">
      <c r="A16" s="76" t="s">
        <v>296</v>
      </c>
      <c r="B16" s="79" t="s">
        <v>175</v>
      </c>
      <c r="C16" s="79" t="s">
        <v>40</v>
      </c>
      <c r="D16" s="79" t="s">
        <v>44</v>
      </c>
      <c r="E16" s="76" t="s">
        <v>187</v>
      </c>
      <c r="F16" s="89"/>
      <c r="G16" s="87">
        <f>G17</f>
        <v>12119</v>
      </c>
      <c r="H16" s="86">
        <f>H17</f>
        <v>15996.4</v>
      </c>
      <c r="I16" s="86">
        <f>I17</f>
        <v>15952.7</v>
      </c>
    </row>
    <row r="17" spans="1:9" ht="126" x14ac:dyDescent="0.25">
      <c r="A17" s="75" t="s">
        <v>298</v>
      </c>
      <c r="B17" s="79" t="s">
        <v>175</v>
      </c>
      <c r="C17" s="79" t="s">
        <v>40</v>
      </c>
      <c r="D17" s="79" t="s">
        <v>44</v>
      </c>
      <c r="E17" s="75" t="s">
        <v>283</v>
      </c>
      <c r="F17" s="75"/>
      <c r="G17" s="77">
        <f>G18+G20+G22</f>
        <v>12119</v>
      </c>
      <c r="H17" s="81">
        <f>H18+H20+H22</f>
        <v>15996.4</v>
      </c>
      <c r="I17" s="81">
        <f>I18+I20+I22</f>
        <v>15952.7</v>
      </c>
    </row>
    <row r="18" spans="1:9" ht="126" x14ac:dyDescent="0.25">
      <c r="A18" s="21" t="s">
        <v>236</v>
      </c>
      <c r="B18" s="79" t="s">
        <v>175</v>
      </c>
      <c r="C18" s="79" t="s">
        <v>40</v>
      </c>
      <c r="D18" s="79" t="s">
        <v>44</v>
      </c>
      <c r="E18" s="21" t="s">
        <v>283</v>
      </c>
      <c r="F18" s="21">
        <v>100</v>
      </c>
      <c r="G18" s="77">
        <f>G19</f>
        <v>11637</v>
      </c>
      <c r="H18" s="81">
        <f>H19</f>
        <v>15384.3</v>
      </c>
      <c r="I18" s="81">
        <f>I19</f>
        <v>15379.1</v>
      </c>
    </row>
    <row r="19" spans="1:9" ht="47.25" x14ac:dyDescent="0.25">
      <c r="A19" s="21" t="s">
        <v>235</v>
      </c>
      <c r="B19" s="79" t="s">
        <v>175</v>
      </c>
      <c r="C19" s="79" t="s">
        <v>40</v>
      </c>
      <c r="D19" s="79" t="s">
        <v>44</v>
      </c>
      <c r="E19" s="21" t="s">
        <v>283</v>
      </c>
      <c r="F19" s="21">
        <v>120</v>
      </c>
      <c r="G19" s="77">
        <v>11637</v>
      </c>
      <c r="H19" s="81">
        <v>15384.3</v>
      </c>
      <c r="I19" s="81">
        <v>15379.1</v>
      </c>
    </row>
    <row r="20" spans="1:9" ht="47.25" x14ac:dyDescent="0.25">
      <c r="A20" s="21" t="s">
        <v>198</v>
      </c>
      <c r="B20" s="79" t="s">
        <v>175</v>
      </c>
      <c r="C20" s="79" t="s">
        <v>40</v>
      </c>
      <c r="D20" s="79" t="s">
        <v>44</v>
      </c>
      <c r="E20" s="21" t="s">
        <v>283</v>
      </c>
      <c r="F20" s="21">
        <v>200</v>
      </c>
      <c r="G20" s="77">
        <f>G21</f>
        <v>480</v>
      </c>
      <c r="H20" s="81">
        <f>H21</f>
        <v>610.6</v>
      </c>
      <c r="I20" s="81">
        <f>I21</f>
        <v>572.1</v>
      </c>
    </row>
    <row r="21" spans="1:9" ht="63" x14ac:dyDescent="0.25">
      <c r="A21" s="21" t="s">
        <v>197</v>
      </c>
      <c r="B21" s="79" t="s">
        <v>175</v>
      </c>
      <c r="C21" s="79" t="s">
        <v>40</v>
      </c>
      <c r="D21" s="79" t="s">
        <v>44</v>
      </c>
      <c r="E21" s="21" t="s">
        <v>283</v>
      </c>
      <c r="F21" s="21">
        <v>240</v>
      </c>
      <c r="G21" s="77">
        <v>480</v>
      </c>
      <c r="H21" s="81">
        <v>610.6</v>
      </c>
      <c r="I21" s="81">
        <v>572.1</v>
      </c>
    </row>
    <row r="22" spans="1:9" ht="15.75" x14ac:dyDescent="0.25">
      <c r="A22" s="21" t="s">
        <v>259</v>
      </c>
      <c r="B22" s="79" t="s">
        <v>175</v>
      </c>
      <c r="C22" s="79" t="s">
        <v>40</v>
      </c>
      <c r="D22" s="79" t="s">
        <v>44</v>
      </c>
      <c r="E22" s="21" t="s">
        <v>283</v>
      </c>
      <c r="F22" s="21">
        <v>800</v>
      </c>
      <c r="G22" s="77">
        <f>G23</f>
        <v>2</v>
      </c>
      <c r="H22" s="81">
        <f>H23</f>
        <v>1.5</v>
      </c>
      <c r="I22" s="81">
        <f>I23</f>
        <v>1.5</v>
      </c>
    </row>
    <row r="23" spans="1:9" ht="31.5" x14ac:dyDescent="0.25">
      <c r="A23" s="21" t="s">
        <v>276</v>
      </c>
      <c r="B23" s="79" t="s">
        <v>175</v>
      </c>
      <c r="C23" s="79" t="s">
        <v>40</v>
      </c>
      <c r="D23" s="79" t="s">
        <v>44</v>
      </c>
      <c r="E23" s="21" t="s">
        <v>283</v>
      </c>
      <c r="F23" s="21">
        <v>850</v>
      </c>
      <c r="G23" s="77">
        <v>2</v>
      </c>
      <c r="H23" s="81">
        <v>1.5</v>
      </c>
      <c r="I23" s="81">
        <v>1.5</v>
      </c>
    </row>
    <row r="24" spans="1:9" ht="110.25" x14ac:dyDescent="0.25">
      <c r="A24" s="76" t="s">
        <v>299</v>
      </c>
      <c r="B24" s="79" t="s">
        <v>175</v>
      </c>
      <c r="C24" s="78" t="s">
        <v>40</v>
      </c>
      <c r="D24" s="78" t="s">
        <v>44</v>
      </c>
      <c r="E24" s="76" t="s">
        <v>230</v>
      </c>
      <c r="F24" s="76"/>
      <c r="G24" s="77">
        <f t="shared" ref="G24:I26" si="2">G25</f>
        <v>835.1</v>
      </c>
      <c r="H24" s="81">
        <f t="shared" si="2"/>
        <v>1136.8</v>
      </c>
      <c r="I24" s="81">
        <f t="shared" si="2"/>
        <v>1111.4000000000001</v>
      </c>
    </row>
    <row r="25" spans="1:9" ht="141.75" x14ac:dyDescent="0.25">
      <c r="A25" s="75" t="s">
        <v>300</v>
      </c>
      <c r="B25" s="79" t="s">
        <v>175</v>
      </c>
      <c r="C25" s="79" t="s">
        <v>40</v>
      </c>
      <c r="D25" s="79" t="s">
        <v>44</v>
      </c>
      <c r="E25" s="75" t="s">
        <v>282</v>
      </c>
      <c r="F25" s="75"/>
      <c r="G25" s="77">
        <f t="shared" si="2"/>
        <v>835.1</v>
      </c>
      <c r="H25" s="81">
        <f t="shared" si="2"/>
        <v>1136.8</v>
      </c>
      <c r="I25" s="81">
        <f t="shared" si="2"/>
        <v>1111.4000000000001</v>
      </c>
    </row>
    <row r="26" spans="1:9" ht="47.25" x14ac:dyDescent="0.25">
      <c r="A26" s="21" t="s">
        <v>198</v>
      </c>
      <c r="B26" s="79" t="s">
        <v>175</v>
      </c>
      <c r="C26" s="79" t="s">
        <v>40</v>
      </c>
      <c r="D26" s="79" t="s">
        <v>44</v>
      </c>
      <c r="E26" s="21" t="s">
        <v>282</v>
      </c>
      <c r="F26" s="21">
        <v>200</v>
      </c>
      <c r="G26" s="77">
        <f t="shared" si="2"/>
        <v>835.1</v>
      </c>
      <c r="H26" s="81">
        <f t="shared" si="2"/>
        <v>1136.8</v>
      </c>
      <c r="I26" s="81">
        <f t="shared" si="2"/>
        <v>1111.4000000000001</v>
      </c>
    </row>
    <row r="27" spans="1:9" ht="63" x14ac:dyDescent="0.25">
      <c r="A27" s="21" t="s">
        <v>197</v>
      </c>
      <c r="B27" s="79" t="s">
        <v>175</v>
      </c>
      <c r="C27" s="79" t="s">
        <v>40</v>
      </c>
      <c r="D27" s="79" t="s">
        <v>44</v>
      </c>
      <c r="E27" s="21" t="s">
        <v>282</v>
      </c>
      <c r="F27" s="21">
        <v>240</v>
      </c>
      <c r="G27" s="77">
        <v>835.1</v>
      </c>
      <c r="H27" s="81">
        <v>1136.8</v>
      </c>
      <c r="I27" s="81">
        <v>1111.4000000000001</v>
      </c>
    </row>
    <row r="28" spans="1:9" ht="78.75" x14ac:dyDescent="0.25">
      <c r="A28" s="76" t="s">
        <v>93</v>
      </c>
      <c r="B28" s="79" t="s">
        <v>175</v>
      </c>
      <c r="C28" s="70" t="s">
        <v>40</v>
      </c>
      <c r="D28" s="70" t="s">
        <v>94</v>
      </c>
      <c r="E28" s="70"/>
      <c r="F28" s="89"/>
      <c r="G28" s="87">
        <f t="shared" ref="G28:I29" si="3">G29</f>
        <v>16</v>
      </c>
      <c r="H28" s="86">
        <f t="shared" si="3"/>
        <v>16</v>
      </c>
      <c r="I28" s="86">
        <f t="shared" si="3"/>
        <v>16</v>
      </c>
    </row>
    <row r="29" spans="1:9" ht="110.25" x14ac:dyDescent="0.25">
      <c r="A29" s="21" t="s">
        <v>190</v>
      </c>
      <c r="B29" s="79" t="s">
        <v>175</v>
      </c>
      <c r="C29" s="79" t="s">
        <v>40</v>
      </c>
      <c r="D29" s="79" t="s">
        <v>94</v>
      </c>
      <c r="E29" s="79" t="s">
        <v>280</v>
      </c>
      <c r="F29" s="21"/>
      <c r="G29" s="77">
        <f t="shared" si="3"/>
        <v>16</v>
      </c>
      <c r="H29" s="81">
        <f t="shared" si="3"/>
        <v>16</v>
      </c>
      <c r="I29" s="81">
        <f t="shared" si="3"/>
        <v>16</v>
      </c>
    </row>
    <row r="30" spans="1:9" ht="15.75" x14ac:dyDescent="0.25">
      <c r="A30" s="21" t="s">
        <v>189</v>
      </c>
      <c r="B30" s="79" t="s">
        <v>175</v>
      </c>
      <c r="C30" s="79" t="s">
        <v>40</v>
      </c>
      <c r="D30" s="79" t="s">
        <v>94</v>
      </c>
      <c r="E30" s="79" t="s">
        <v>280</v>
      </c>
      <c r="F30" s="21">
        <v>500</v>
      </c>
      <c r="G30" s="77">
        <v>16</v>
      </c>
      <c r="H30" s="81">
        <v>16</v>
      </c>
      <c r="I30" s="81">
        <v>16</v>
      </c>
    </row>
    <row r="31" spans="1:9" ht="31.5" x14ac:dyDescent="0.25">
      <c r="A31" s="21" t="s">
        <v>281</v>
      </c>
      <c r="B31" s="79" t="s">
        <v>175</v>
      </c>
      <c r="C31" s="79" t="s">
        <v>40</v>
      </c>
      <c r="D31" s="79" t="s">
        <v>94</v>
      </c>
      <c r="E31" s="79" t="s">
        <v>280</v>
      </c>
      <c r="F31" s="21">
        <v>540</v>
      </c>
      <c r="G31" s="77">
        <f>G30</f>
        <v>16</v>
      </c>
      <c r="H31" s="81">
        <f>H30</f>
        <v>16</v>
      </c>
      <c r="I31" s="81">
        <f>I30</f>
        <v>16</v>
      </c>
    </row>
    <row r="32" spans="1:9" s="42" customFormat="1" ht="15.75" x14ac:dyDescent="0.25">
      <c r="A32" s="89" t="s">
        <v>172</v>
      </c>
      <c r="B32" s="70" t="s">
        <v>175</v>
      </c>
      <c r="C32" s="70" t="s">
        <v>40</v>
      </c>
      <c r="D32" s="89">
        <v>11</v>
      </c>
      <c r="E32" s="89"/>
      <c r="F32" s="89"/>
      <c r="G32" s="89">
        <f>G33</f>
        <v>10</v>
      </c>
      <c r="H32" s="89">
        <f t="shared" ref="H32:I34" si="4">H33</f>
        <v>10</v>
      </c>
      <c r="I32" s="89">
        <f t="shared" si="4"/>
        <v>0</v>
      </c>
    </row>
    <row r="33" spans="1:10" ht="31.5" x14ac:dyDescent="0.25">
      <c r="A33" s="21" t="s">
        <v>318</v>
      </c>
      <c r="B33" s="79" t="s">
        <v>175</v>
      </c>
      <c r="C33" s="79" t="s">
        <v>40</v>
      </c>
      <c r="D33" s="21">
        <v>11</v>
      </c>
      <c r="E33" s="21" t="s">
        <v>319</v>
      </c>
      <c r="F33" s="21"/>
      <c r="G33" s="21">
        <f>G34</f>
        <v>10</v>
      </c>
      <c r="H33" s="21">
        <f t="shared" si="4"/>
        <v>10</v>
      </c>
      <c r="I33" s="21">
        <f t="shared" si="4"/>
        <v>0</v>
      </c>
    </row>
    <row r="34" spans="1:10" ht="15.75" x14ac:dyDescent="0.25">
      <c r="A34" s="21" t="s">
        <v>259</v>
      </c>
      <c r="B34" s="79" t="s">
        <v>175</v>
      </c>
      <c r="C34" s="79" t="s">
        <v>40</v>
      </c>
      <c r="D34" s="21">
        <v>11</v>
      </c>
      <c r="E34" s="21" t="s">
        <v>319</v>
      </c>
      <c r="F34" s="21">
        <v>800</v>
      </c>
      <c r="G34" s="21">
        <f>G35</f>
        <v>10</v>
      </c>
      <c r="H34" s="21">
        <f t="shared" si="4"/>
        <v>10</v>
      </c>
      <c r="I34" s="21">
        <f t="shared" si="4"/>
        <v>0</v>
      </c>
    </row>
    <row r="35" spans="1:10" ht="15.75" x14ac:dyDescent="0.25">
      <c r="A35" s="21" t="s">
        <v>320</v>
      </c>
      <c r="B35" s="79" t="s">
        <v>175</v>
      </c>
      <c r="C35" s="79" t="s">
        <v>40</v>
      </c>
      <c r="D35" s="21">
        <v>11</v>
      </c>
      <c r="E35" s="21" t="s">
        <v>319</v>
      </c>
      <c r="F35" s="21">
        <v>870</v>
      </c>
      <c r="G35" s="21">
        <v>10</v>
      </c>
      <c r="H35" s="81">
        <v>10</v>
      </c>
      <c r="I35" s="81"/>
    </row>
    <row r="36" spans="1:10" ht="31.5" x14ac:dyDescent="0.25">
      <c r="A36" s="76" t="s">
        <v>47</v>
      </c>
      <c r="B36" s="79" t="s">
        <v>175</v>
      </c>
      <c r="C36" s="70" t="s">
        <v>40</v>
      </c>
      <c r="D36" s="70">
        <v>13</v>
      </c>
      <c r="E36" s="70"/>
      <c r="F36" s="89"/>
      <c r="G36" s="87">
        <f>G37+G44+G71</f>
        <v>2094</v>
      </c>
      <c r="H36" s="86">
        <f>H37+H44+H71+H65</f>
        <v>7562.3999999999987</v>
      </c>
      <c r="I36" s="86">
        <f>I37+I44+I71+I65</f>
        <v>6766.0999999999995</v>
      </c>
    </row>
    <row r="37" spans="1:10" ht="78.75" x14ac:dyDescent="0.25">
      <c r="A37" s="76" t="s">
        <v>296</v>
      </c>
      <c r="B37" s="79" t="s">
        <v>175</v>
      </c>
      <c r="C37" s="78" t="s">
        <v>40</v>
      </c>
      <c r="D37" s="78">
        <v>13</v>
      </c>
      <c r="E37" s="76" t="s">
        <v>187</v>
      </c>
      <c r="F37" s="76"/>
      <c r="G37" s="87">
        <f>G38+G42</f>
        <v>334</v>
      </c>
      <c r="H37" s="86">
        <f>H38+H41</f>
        <v>603.5</v>
      </c>
      <c r="I37" s="86">
        <f>I38+I41</f>
        <v>596.40000000000009</v>
      </c>
      <c r="J37" s="67"/>
    </row>
    <row r="38" spans="1:10" ht="141.75" x14ac:dyDescent="0.25">
      <c r="A38" s="75" t="s">
        <v>301</v>
      </c>
      <c r="B38" s="79" t="s">
        <v>175</v>
      </c>
      <c r="C38" s="80" t="s">
        <v>40</v>
      </c>
      <c r="D38" s="80">
        <v>13</v>
      </c>
      <c r="E38" s="75" t="s">
        <v>279</v>
      </c>
      <c r="F38" s="75"/>
      <c r="G38" s="77">
        <f t="shared" ref="G38:I39" si="5">G39</f>
        <v>334</v>
      </c>
      <c r="H38" s="81">
        <f t="shared" si="5"/>
        <v>277.5</v>
      </c>
      <c r="I38" s="81">
        <f t="shared" si="5"/>
        <v>271.3</v>
      </c>
    </row>
    <row r="39" spans="1:10" ht="47.25" x14ac:dyDescent="0.25">
      <c r="A39" s="21" t="s">
        <v>198</v>
      </c>
      <c r="B39" s="79" t="s">
        <v>175</v>
      </c>
      <c r="C39" s="79" t="s">
        <v>40</v>
      </c>
      <c r="D39" s="79">
        <v>13</v>
      </c>
      <c r="E39" s="21" t="s">
        <v>279</v>
      </c>
      <c r="F39" s="21">
        <v>200</v>
      </c>
      <c r="G39" s="77">
        <f t="shared" si="5"/>
        <v>334</v>
      </c>
      <c r="H39" s="81">
        <f t="shared" si="5"/>
        <v>277.5</v>
      </c>
      <c r="I39" s="81">
        <f t="shared" si="5"/>
        <v>271.3</v>
      </c>
    </row>
    <row r="40" spans="1:10" ht="63" x14ac:dyDescent="0.25">
      <c r="A40" s="21" t="s">
        <v>197</v>
      </c>
      <c r="B40" s="79" t="s">
        <v>175</v>
      </c>
      <c r="C40" s="79" t="s">
        <v>40</v>
      </c>
      <c r="D40" s="79">
        <v>13</v>
      </c>
      <c r="E40" s="21" t="s">
        <v>279</v>
      </c>
      <c r="F40" s="21">
        <v>240</v>
      </c>
      <c r="G40" s="77">
        <v>334</v>
      </c>
      <c r="H40" s="81">
        <v>277.5</v>
      </c>
      <c r="I40" s="81">
        <v>271.3</v>
      </c>
    </row>
    <row r="41" spans="1:10" ht="126" x14ac:dyDescent="0.25">
      <c r="A41" s="75" t="s">
        <v>302</v>
      </c>
      <c r="B41" s="79" t="s">
        <v>175</v>
      </c>
      <c r="C41" s="80" t="s">
        <v>40</v>
      </c>
      <c r="D41" s="80">
        <v>13</v>
      </c>
      <c r="E41" s="99" t="s">
        <v>278</v>
      </c>
      <c r="F41" s="75"/>
      <c r="G41" s="77">
        <f t="shared" ref="G41:I42" si="6">G42</f>
        <v>0</v>
      </c>
      <c r="H41" s="81">
        <f t="shared" si="6"/>
        <v>326</v>
      </c>
      <c r="I41" s="81">
        <f t="shared" si="6"/>
        <v>325.10000000000002</v>
      </c>
    </row>
    <row r="42" spans="1:10" ht="47.25" x14ac:dyDescent="0.25">
      <c r="A42" s="21" t="s">
        <v>198</v>
      </c>
      <c r="B42" s="79" t="s">
        <v>175</v>
      </c>
      <c r="C42" s="79" t="s">
        <v>40</v>
      </c>
      <c r="D42" s="79">
        <v>13</v>
      </c>
      <c r="E42" s="85" t="s">
        <v>277</v>
      </c>
      <c r="F42" s="21">
        <v>240</v>
      </c>
      <c r="G42" s="77">
        <f t="shared" si="6"/>
        <v>0</v>
      </c>
      <c r="H42" s="81">
        <f t="shared" si="6"/>
        <v>326</v>
      </c>
      <c r="I42" s="81">
        <f t="shared" si="6"/>
        <v>325.10000000000002</v>
      </c>
    </row>
    <row r="43" spans="1:10" ht="63" x14ac:dyDescent="0.25">
      <c r="A43" s="21" t="s">
        <v>197</v>
      </c>
      <c r="B43" s="79" t="s">
        <v>175</v>
      </c>
      <c r="C43" s="79" t="s">
        <v>40</v>
      </c>
      <c r="D43" s="79">
        <v>13</v>
      </c>
      <c r="E43" s="85" t="s">
        <v>277</v>
      </c>
      <c r="F43" s="21">
        <v>244</v>
      </c>
      <c r="G43" s="77"/>
      <c r="H43" s="81">
        <v>326</v>
      </c>
      <c r="I43" s="81">
        <v>325.10000000000002</v>
      </c>
    </row>
    <row r="44" spans="1:10" ht="110.25" x14ac:dyDescent="0.25">
      <c r="A44" s="76" t="s">
        <v>299</v>
      </c>
      <c r="B44" s="79" t="s">
        <v>175</v>
      </c>
      <c r="C44" s="78" t="s">
        <v>40</v>
      </c>
      <c r="D44" s="78">
        <v>13</v>
      </c>
      <c r="E44" s="76" t="s">
        <v>226</v>
      </c>
      <c r="F44" s="75"/>
      <c r="G44" s="87">
        <f>G45+G50+G53+G56</f>
        <v>1760</v>
      </c>
      <c r="H44" s="87">
        <f>H45+H50+H53+H56+H59+H62</f>
        <v>6638.6999999999989</v>
      </c>
      <c r="I44" s="87">
        <f>I45+I50+I53+I56+I59+I62</f>
        <v>5849.4999999999991</v>
      </c>
    </row>
    <row r="45" spans="1:10" ht="141.75" x14ac:dyDescent="0.25">
      <c r="A45" s="75" t="s">
        <v>303</v>
      </c>
      <c r="B45" s="79" t="s">
        <v>175</v>
      </c>
      <c r="C45" s="80" t="s">
        <v>40</v>
      </c>
      <c r="D45" s="80">
        <v>13</v>
      </c>
      <c r="E45" s="75" t="s">
        <v>275</v>
      </c>
      <c r="F45" s="75"/>
      <c r="G45" s="77">
        <f>G46</f>
        <v>1760</v>
      </c>
      <c r="H45" s="81">
        <f>H46+H48</f>
        <v>5319.7999999999993</v>
      </c>
      <c r="I45" s="81">
        <f>I46+I48</f>
        <v>4924.2</v>
      </c>
    </row>
    <row r="46" spans="1:10" ht="47.25" x14ac:dyDescent="0.25">
      <c r="A46" s="21" t="s">
        <v>198</v>
      </c>
      <c r="B46" s="79" t="s">
        <v>175</v>
      </c>
      <c r="C46" s="80" t="s">
        <v>40</v>
      </c>
      <c r="D46" s="79">
        <v>13</v>
      </c>
      <c r="E46" s="21" t="s">
        <v>275</v>
      </c>
      <c r="F46" s="21">
        <v>200</v>
      </c>
      <c r="G46" s="97">
        <f>G47</f>
        <v>1760</v>
      </c>
      <c r="H46" s="98">
        <f>H47</f>
        <v>5316.9</v>
      </c>
      <c r="I46" s="98">
        <f>I47</f>
        <v>4922.2</v>
      </c>
    </row>
    <row r="47" spans="1:10" ht="63" x14ac:dyDescent="0.25">
      <c r="A47" s="21" t="s">
        <v>197</v>
      </c>
      <c r="B47" s="79" t="s">
        <v>175</v>
      </c>
      <c r="C47" s="80" t="s">
        <v>40</v>
      </c>
      <c r="D47" s="79">
        <v>13</v>
      </c>
      <c r="E47" s="21" t="s">
        <v>275</v>
      </c>
      <c r="F47" s="21">
        <v>240</v>
      </c>
      <c r="G47" s="77">
        <v>1760</v>
      </c>
      <c r="H47" s="81">
        <v>5316.9</v>
      </c>
      <c r="I47" s="81">
        <v>4922.2</v>
      </c>
    </row>
    <row r="48" spans="1:10" ht="15.75" x14ac:dyDescent="0.25">
      <c r="A48" s="21" t="s">
        <v>259</v>
      </c>
      <c r="B48" s="79" t="s">
        <v>175</v>
      </c>
      <c r="C48" s="80" t="s">
        <v>40</v>
      </c>
      <c r="D48" s="79">
        <v>13</v>
      </c>
      <c r="E48" s="21" t="s">
        <v>275</v>
      </c>
      <c r="F48" s="21">
        <v>800</v>
      </c>
      <c r="G48" s="77"/>
      <c r="H48" s="81">
        <f>H49</f>
        <v>2.9</v>
      </c>
      <c r="I48" s="81">
        <f>I49</f>
        <v>2</v>
      </c>
    </row>
    <row r="49" spans="1:9" ht="31.5" x14ac:dyDescent="0.25">
      <c r="A49" s="21" t="s">
        <v>276</v>
      </c>
      <c r="B49" s="79" t="s">
        <v>175</v>
      </c>
      <c r="C49" s="80" t="s">
        <v>40</v>
      </c>
      <c r="D49" s="79">
        <v>13</v>
      </c>
      <c r="E49" s="21" t="s">
        <v>275</v>
      </c>
      <c r="F49" s="21">
        <v>850</v>
      </c>
      <c r="G49" s="77"/>
      <c r="H49" s="81">
        <v>2.9</v>
      </c>
      <c r="I49" s="81">
        <v>2</v>
      </c>
    </row>
    <row r="50" spans="1:9" ht="47.25" x14ac:dyDescent="0.25">
      <c r="A50" s="75" t="s">
        <v>274</v>
      </c>
      <c r="B50" s="79" t="s">
        <v>175</v>
      </c>
      <c r="C50" s="80" t="s">
        <v>40</v>
      </c>
      <c r="D50" s="80">
        <v>13</v>
      </c>
      <c r="E50" s="75" t="s">
        <v>273</v>
      </c>
      <c r="F50" s="75"/>
      <c r="G50" s="77">
        <f t="shared" ref="G50:I51" si="7">G51</f>
        <v>0</v>
      </c>
      <c r="H50" s="81">
        <f t="shared" si="7"/>
        <v>237</v>
      </c>
      <c r="I50" s="81">
        <f t="shared" si="7"/>
        <v>99.4</v>
      </c>
    </row>
    <row r="51" spans="1:9" ht="47.25" x14ac:dyDescent="0.25">
      <c r="A51" s="21" t="s">
        <v>198</v>
      </c>
      <c r="B51" s="79" t="s">
        <v>175</v>
      </c>
      <c r="C51" s="80" t="s">
        <v>40</v>
      </c>
      <c r="D51" s="79">
        <v>13</v>
      </c>
      <c r="E51" s="21" t="s">
        <v>272</v>
      </c>
      <c r="F51" s="21">
        <v>200</v>
      </c>
      <c r="G51" s="77">
        <f t="shared" si="7"/>
        <v>0</v>
      </c>
      <c r="H51" s="81">
        <f t="shared" si="7"/>
        <v>237</v>
      </c>
      <c r="I51" s="81">
        <f t="shared" si="7"/>
        <v>99.4</v>
      </c>
    </row>
    <row r="52" spans="1:9" ht="63" x14ac:dyDescent="0.25">
      <c r="A52" s="21" t="s">
        <v>197</v>
      </c>
      <c r="B52" s="79" t="s">
        <v>175</v>
      </c>
      <c r="C52" s="79" t="s">
        <v>40</v>
      </c>
      <c r="D52" s="79">
        <v>13</v>
      </c>
      <c r="E52" s="21" t="s">
        <v>272</v>
      </c>
      <c r="F52" s="21">
        <v>240</v>
      </c>
      <c r="G52" s="77"/>
      <c r="H52" s="81">
        <v>237</v>
      </c>
      <c r="I52" s="81">
        <v>99.4</v>
      </c>
    </row>
    <row r="53" spans="1:9" ht="63" x14ac:dyDescent="0.25">
      <c r="A53" s="75" t="s">
        <v>271</v>
      </c>
      <c r="B53" s="79" t="s">
        <v>175</v>
      </c>
      <c r="C53" s="80" t="s">
        <v>40</v>
      </c>
      <c r="D53" s="80">
        <v>13</v>
      </c>
      <c r="E53" s="75" t="s">
        <v>270</v>
      </c>
      <c r="F53" s="75"/>
      <c r="G53" s="77">
        <f t="shared" ref="G53:I54" si="8">G54</f>
        <v>0</v>
      </c>
      <c r="H53" s="81">
        <f t="shared" si="8"/>
        <v>144</v>
      </c>
      <c r="I53" s="81">
        <f t="shared" si="8"/>
        <v>121</v>
      </c>
    </row>
    <row r="54" spans="1:9" ht="47.25" x14ac:dyDescent="0.25">
      <c r="A54" s="21" t="s">
        <v>198</v>
      </c>
      <c r="B54" s="79" t="s">
        <v>175</v>
      </c>
      <c r="C54" s="80" t="s">
        <v>40</v>
      </c>
      <c r="D54" s="79">
        <v>13</v>
      </c>
      <c r="E54" s="21" t="s">
        <v>269</v>
      </c>
      <c r="F54" s="21">
        <v>200</v>
      </c>
      <c r="G54" s="77">
        <f t="shared" si="8"/>
        <v>0</v>
      </c>
      <c r="H54" s="81">
        <f t="shared" si="8"/>
        <v>144</v>
      </c>
      <c r="I54" s="81">
        <f t="shared" si="8"/>
        <v>121</v>
      </c>
    </row>
    <row r="55" spans="1:9" ht="63" x14ac:dyDescent="0.25">
      <c r="A55" s="21" t="s">
        <v>197</v>
      </c>
      <c r="B55" s="79" t="s">
        <v>175</v>
      </c>
      <c r="C55" s="80" t="s">
        <v>40</v>
      </c>
      <c r="D55" s="79">
        <v>13</v>
      </c>
      <c r="E55" s="21" t="s">
        <v>269</v>
      </c>
      <c r="F55" s="21">
        <v>240</v>
      </c>
      <c r="G55" s="87"/>
      <c r="H55" s="81">
        <v>144</v>
      </c>
      <c r="I55" s="81">
        <v>121</v>
      </c>
    </row>
    <row r="56" spans="1:9" ht="47.25" x14ac:dyDescent="0.25">
      <c r="A56" s="75" t="s">
        <v>268</v>
      </c>
      <c r="B56" s="79" t="s">
        <v>175</v>
      </c>
      <c r="C56" s="80" t="s">
        <v>40</v>
      </c>
      <c r="D56" s="80">
        <v>13</v>
      </c>
      <c r="E56" s="75" t="s">
        <v>267</v>
      </c>
      <c r="F56" s="75"/>
      <c r="G56" s="77">
        <f t="shared" ref="G56:I57" si="9">G57</f>
        <v>0</v>
      </c>
      <c r="H56" s="81">
        <f t="shared" si="9"/>
        <v>158.9</v>
      </c>
      <c r="I56" s="81">
        <f t="shared" si="9"/>
        <v>57.9</v>
      </c>
    </row>
    <row r="57" spans="1:9" ht="47.25" x14ac:dyDescent="0.25">
      <c r="A57" s="21" t="s">
        <v>198</v>
      </c>
      <c r="B57" s="79" t="s">
        <v>175</v>
      </c>
      <c r="C57" s="80" t="s">
        <v>40</v>
      </c>
      <c r="D57" s="79">
        <v>13</v>
      </c>
      <c r="E57" s="21" t="s">
        <v>267</v>
      </c>
      <c r="F57" s="21">
        <v>200</v>
      </c>
      <c r="G57" s="77">
        <f t="shared" si="9"/>
        <v>0</v>
      </c>
      <c r="H57" s="81">
        <f t="shared" si="9"/>
        <v>158.9</v>
      </c>
      <c r="I57" s="81">
        <f t="shared" si="9"/>
        <v>57.9</v>
      </c>
    </row>
    <row r="58" spans="1:9" ht="63" x14ac:dyDescent="0.25">
      <c r="A58" s="21" t="s">
        <v>197</v>
      </c>
      <c r="B58" s="79" t="s">
        <v>175</v>
      </c>
      <c r="C58" s="80" t="s">
        <v>40</v>
      </c>
      <c r="D58" s="79">
        <v>13</v>
      </c>
      <c r="E58" s="21" t="s">
        <v>267</v>
      </c>
      <c r="F58" s="21">
        <v>240</v>
      </c>
      <c r="G58" s="87"/>
      <c r="H58" s="81">
        <v>158.9</v>
      </c>
      <c r="I58" s="81">
        <v>57.9</v>
      </c>
    </row>
    <row r="59" spans="1:9" ht="63" x14ac:dyDescent="0.25">
      <c r="A59" s="21" t="s">
        <v>314</v>
      </c>
      <c r="B59" s="79" t="s">
        <v>175</v>
      </c>
      <c r="C59" s="80" t="s">
        <v>40</v>
      </c>
      <c r="D59" s="21">
        <v>13</v>
      </c>
      <c r="E59" s="21" t="s">
        <v>315</v>
      </c>
      <c r="F59" s="21"/>
      <c r="G59" s="21"/>
      <c r="H59" s="81">
        <f>H60</f>
        <v>151.19999999999999</v>
      </c>
      <c r="I59" s="81">
        <f>I60</f>
        <v>19.2</v>
      </c>
    </row>
    <row r="60" spans="1:9" ht="47.25" x14ac:dyDescent="0.25">
      <c r="A60" s="21" t="s">
        <v>198</v>
      </c>
      <c r="B60" s="79" t="s">
        <v>175</v>
      </c>
      <c r="C60" s="80" t="s">
        <v>40</v>
      </c>
      <c r="D60" s="21">
        <v>13</v>
      </c>
      <c r="E60" s="21" t="s">
        <v>315</v>
      </c>
      <c r="F60" s="21">
        <v>200</v>
      </c>
      <c r="G60" s="21"/>
      <c r="H60" s="81">
        <f>H61</f>
        <v>151.19999999999999</v>
      </c>
      <c r="I60" s="81">
        <f>I61</f>
        <v>19.2</v>
      </c>
    </row>
    <row r="61" spans="1:9" ht="63" x14ac:dyDescent="0.25">
      <c r="A61" s="21" t="s">
        <v>197</v>
      </c>
      <c r="B61" s="79" t="s">
        <v>175</v>
      </c>
      <c r="C61" s="80" t="s">
        <v>40</v>
      </c>
      <c r="D61" s="21">
        <v>13</v>
      </c>
      <c r="E61" s="21" t="s">
        <v>315</v>
      </c>
      <c r="F61" s="21">
        <v>240</v>
      </c>
      <c r="G61" s="21"/>
      <c r="H61" s="81">
        <v>151.19999999999999</v>
      </c>
      <c r="I61" s="81">
        <v>19.2</v>
      </c>
    </row>
    <row r="62" spans="1:9" ht="63" x14ac:dyDescent="0.25">
      <c r="A62" s="21" t="s">
        <v>316</v>
      </c>
      <c r="B62" s="79" t="s">
        <v>175</v>
      </c>
      <c r="C62" s="80" t="s">
        <v>40</v>
      </c>
      <c r="D62" s="21">
        <v>13</v>
      </c>
      <c r="E62" s="21" t="s">
        <v>317</v>
      </c>
      <c r="F62" s="21"/>
      <c r="G62" s="100"/>
      <c r="H62" s="81">
        <f>H63</f>
        <v>627.79999999999995</v>
      </c>
      <c r="I62" s="81">
        <f>I63</f>
        <v>627.79999999999995</v>
      </c>
    </row>
    <row r="63" spans="1:9" ht="47.25" x14ac:dyDescent="0.25">
      <c r="A63" s="21" t="s">
        <v>198</v>
      </c>
      <c r="B63" s="79" t="s">
        <v>175</v>
      </c>
      <c r="C63" s="80" t="s">
        <v>40</v>
      </c>
      <c r="D63" s="21">
        <v>13</v>
      </c>
      <c r="E63" s="21" t="s">
        <v>317</v>
      </c>
      <c r="F63" s="21">
        <v>200</v>
      </c>
      <c r="G63" s="100"/>
      <c r="H63" s="81">
        <f>H64</f>
        <v>627.79999999999995</v>
      </c>
      <c r="I63" s="81">
        <f>I64</f>
        <v>627.79999999999995</v>
      </c>
    </row>
    <row r="64" spans="1:9" ht="63" x14ac:dyDescent="0.25">
      <c r="A64" s="21" t="s">
        <v>197</v>
      </c>
      <c r="B64" s="79" t="s">
        <v>175</v>
      </c>
      <c r="C64" s="80" t="s">
        <v>40</v>
      </c>
      <c r="D64" s="21">
        <v>13</v>
      </c>
      <c r="E64" s="21" t="s">
        <v>317</v>
      </c>
      <c r="F64" s="21">
        <v>240</v>
      </c>
      <c r="G64" s="100"/>
      <c r="H64" s="81">
        <v>627.79999999999995</v>
      </c>
      <c r="I64" s="81">
        <v>627.79999999999995</v>
      </c>
    </row>
    <row r="65" spans="1:9" s="84" customFormat="1" ht="78.75" x14ac:dyDescent="0.25">
      <c r="A65" s="76" t="s">
        <v>304</v>
      </c>
      <c r="B65" s="70" t="s">
        <v>175</v>
      </c>
      <c r="C65" s="80" t="s">
        <v>40</v>
      </c>
      <c r="D65" s="78"/>
      <c r="E65" s="76"/>
      <c r="F65" s="76"/>
      <c r="G65" s="87">
        <f>G66</f>
        <v>0</v>
      </c>
      <c r="H65" s="86">
        <f>H66</f>
        <v>212</v>
      </c>
      <c r="I65" s="86">
        <f>I66</f>
        <v>212</v>
      </c>
    </row>
    <row r="66" spans="1:9" ht="47.25" x14ac:dyDescent="0.25">
      <c r="A66" s="75" t="s">
        <v>266</v>
      </c>
      <c r="B66" s="78" t="s">
        <v>175</v>
      </c>
      <c r="C66" s="80" t="s">
        <v>40</v>
      </c>
      <c r="D66" s="80">
        <v>13</v>
      </c>
      <c r="E66" s="75" t="s">
        <v>262</v>
      </c>
      <c r="F66" s="75"/>
      <c r="G66" s="97">
        <f>G67</f>
        <v>0</v>
      </c>
      <c r="H66" s="98">
        <f>H67+H69</f>
        <v>212</v>
      </c>
      <c r="I66" s="98">
        <f>I67+I69</f>
        <v>212</v>
      </c>
    </row>
    <row r="67" spans="1:9" ht="47.25" x14ac:dyDescent="0.25">
      <c r="A67" s="21" t="s">
        <v>198</v>
      </c>
      <c r="B67" s="79" t="s">
        <v>175</v>
      </c>
      <c r="C67" s="80" t="s">
        <v>40</v>
      </c>
      <c r="D67" s="79">
        <v>13</v>
      </c>
      <c r="E67" s="21" t="s">
        <v>265</v>
      </c>
      <c r="F67" s="21">
        <v>200</v>
      </c>
      <c r="G67" s="77">
        <f>G68</f>
        <v>0</v>
      </c>
      <c r="H67" s="81">
        <f>H68</f>
        <v>121</v>
      </c>
      <c r="I67" s="81">
        <f>I68</f>
        <v>121</v>
      </c>
    </row>
    <row r="68" spans="1:9" ht="63" x14ac:dyDescent="0.25">
      <c r="A68" s="21" t="s">
        <v>197</v>
      </c>
      <c r="B68" s="79" t="s">
        <v>175</v>
      </c>
      <c r="C68" s="80" t="s">
        <v>40</v>
      </c>
      <c r="D68" s="79">
        <v>13</v>
      </c>
      <c r="E68" s="21" t="s">
        <v>264</v>
      </c>
      <c r="F68" s="21">
        <v>240</v>
      </c>
      <c r="G68" s="87"/>
      <c r="H68" s="81">
        <v>121</v>
      </c>
      <c r="I68" s="81">
        <v>121</v>
      </c>
    </row>
    <row r="69" spans="1:9" ht="15.75" x14ac:dyDescent="0.25">
      <c r="A69" s="21" t="s">
        <v>259</v>
      </c>
      <c r="B69" s="79" t="s">
        <v>175</v>
      </c>
      <c r="C69" s="80" t="s">
        <v>40</v>
      </c>
      <c r="D69" s="79">
        <v>13</v>
      </c>
      <c r="E69" s="21" t="s">
        <v>262</v>
      </c>
      <c r="F69" s="21">
        <v>800</v>
      </c>
      <c r="G69" s="77">
        <f>G70</f>
        <v>0</v>
      </c>
      <c r="H69" s="81">
        <f>H70</f>
        <v>91</v>
      </c>
      <c r="I69" s="81">
        <f>I70</f>
        <v>91</v>
      </c>
    </row>
    <row r="70" spans="1:9" ht="94.5" x14ac:dyDescent="0.25">
      <c r="A70" s="21" t="s">
        <v>263</v>
      </c>
      <c r="B70" s="79" t="s">
        <v>175</v>
      </c>
      <c r="C70" s="80" t="s">
        <v>40</v>
      </c>
      <c r="D70" s="79">
        <v>13</v>
      </c>
      <c r="E70" s="21" t="s">
        <v>262</v>
      </c>
      <c r="F70" s="21">
        <v>810</v>
      </c>
      <c r="G70" s="77"/>
      <c r="H70" s="81">
        <v>91</v>
      </c>
      <c r="I70" s="81">
        <v>91</v>
      </c>
    </row>
    <row r="71" spans="1:9" ht="47.25" x14ac:dyDescent="0.25">
      <c r="A71" s="76" t="s">
        <v>261</v>
      </c>
      <c r="B71" s="70" t="s">
        <v>175</v>
      </c>
      <c r="C71" s="78" t="s">
        <v>40</v>
      </c>
      <c r="D71" s="78">
        <v>13</v>
      </c>
      <c r="E71" s="76" t="s">
        <v>260</v>
      </c>
      <c r="F71" s="76"/>
      <c r="G71" s="87">
        <f t="shared" ref="G71:I72" si="10">G72</f>
        <v>0</v>
      </c>
      <c r="H71" s="86">
        <f t="shared" si="10"/>
        <v>108.2</v>
      </c>
      <c r="I71" s="86">
        <f t="shared" si="10"/>
        <v>108.2</v>
      </c>
    </row>
    <row r="72" spans="1:9" ht="47.25" x14ac:dyDescent="0.25">
      <c r="A72" s="21" t="s">
        <v>198</v>
      </c>
      <c r="B72" s="79" t="s">
        <v>175</v>
      </c>
      <c r="C72" s="80" t="s">
        <v>40</v>
      </c>
      <c r="D72" s="79">
        <v>13</v>
      </c>
      <c r="E72" s="21" t="s">
        <v>260</v>
      </c>
      <c r="F72" s="21">
        <v>200</v>
      </c>
      <c r="G72" s="77">
        <f t="shared" si="10"/>
        <v>0</v>
      </c>
      <c r="H72" s="81">
        <f t="shared" si="10"/>
        <v>108.2</v>
      </c>
      <c r="I72" s="81">
        <f t="shared" si="10"/>
        <v>108.2</v>
      </c>
    </row>
    <row r="73" spans="1:9" ht="63" x14ac:dyDescent="0.25">
      <c r="A73" s="21" t="s">
        <v>197</v>
      </c>
      <c r="B73" s="79" t="s">
        <v>175</v>
      </c>
      <c r="C73" s="80" t="s">
        <v>40</v>
      </c>
      <c r="D73" s="79">
        <v>13</v>
      </c>
      <c r="E73" s="21" t="s">
        <v>260</v>
      </c>
      <c r="F73" s="21">
        <v>240</v>
      </c>
      <c r="G73" s="77"/>
      <c r="H73" s="81">
        <v>108.2</v>
      </c>
      <c r="I73" s="81">
        <v>108.2</v>
      </c>
    </row>
    <row r="74" spans="1:9" ht="15.75" x14ac:dyDescent="0.25">
      <c r="A74" s="101" t="s">
        <v>258</v>
      </c>
      <c r="B74" s="79" t="s">
        <v>175</v>
      </c>
      <c r="C74" s="70" t="s">
        <v>41</v>
      </c>
      <c r="D74" s="70" t="s">
        <v>181</v>
      </c>
      <c r="E74" s="89"/>
      <c r="F74" s="89"/>
      <c r="G74" s="83">
        <f t="shared" ref="G74:I77" si="11">G75</f>
        <v>1655</v>
      </c>
      <c r="H74" s="82">
        <f t="shared" si="11"/>
        <v>1915.6</v>
      </c>
      <c r="I74" s="82">
        <f t="shared" si="11"/>
        <v>1915.6</v>
      </c>
    </row>
    <row r="75" spans="1:9" ht="31.5" x14ac:dyDescent="0.25">
      <c r="A75" s="102" t="s">
        <v>257</v>
      </c>
      <c r="B75" s="79" t="s">
        <v>175</v>
      </c>
      <c r="C75" s="70" t="s">
        <v>41</v>
      </c>
      <c r="D75" s="70" t="s">
        <v>42</v>
      </c>
      <c r="E75" s="89"/>
      <c r="F75" s="89"/>
      <c r="G75" s="83">
        <f t="shared" si="11"/>
        <v>1655</v>
      </c>
      <c r="H75" s="82">
        <f t="shared" si="11"/>
        <v>1915.6</v>
      </c>
      <c r="I75" s="82">
        <f t="shared" si="11"/>
        <v>1915.6</v>
      </c>
    </row>
    <row r="76" spans="1:9" ht="94.5" x14ac:dyDescent="0.25">
      <c r="A76" s="76" t="s">
        <v>256</v>
      </c>
      <c r="B76" s="79" t="s">
        <v>175</v>
      </c>
      <c r="C76" s="78" t="s">
        <v>41</v>
      </c>
      <c r="D76" s="78" t="s">
        <v>42</v>
      </c>
      <c r="E76" s="76" t="s">
        <v>255</v>
      </c>
      <c r="F76" s="76"/>
      <c r="G76" s="83">
        <f>G77+G80</f>
        <v>1655</v>
      </c>
      <c r="H76" s="83">
        <f t="shared" ref="H76:I76" si="12">H77+H80</f>
        <v>1915.6</v>
      </c>
      <c r="I76" s="83">
        <f t="shared" si="12"/>
        <v>1915.6</v>
      </c>
    </row>
    <row r="77" spans="1:9" ht="157.5" x14ac:dyDescent="0.25">
      <c r="A77" s="75" t="s">
        <v>305</v>
      </c>
      <c r="B77" s="79" t="s">
        <v>175</v>
      </c>
      <c r="C77" s="80" t="s">
        <v>41</v>
      </c>
      <c r="D77" s="80" t="s">
        <v>42</v>
      </c>
      <c r="E77" s="75" t="s">
        <v>254</v>
      </c>
      <c r="F77" s="75"/>
      <c r="G77" s="83">
        <f>G78</f>
        <v>1121</v>
      </c>
      <c r="H77" s="83">
        <f t="shared" si="11"/>
        <v>1121</v>
      </c>
      <c r="I77" s="83">
        <f t="shared" si="11"/>
        <v>1121</v>
      </c>
    </row>
    <row r="78" spans="1:9" ht="126" x14ac:dyDescent="0.25">
      <c r="A78" s="21" t="s">
        <v>236</v>
      </c>
      <c r="B78" s="79" t="s">
        <v>175</v>
      </c>
      <c r="C78" s="79" t="s">
        <v>41</v>
      </c>
      <c r="D78" s="79" t="s">
        <v>42</v>
      </c>
      <c r="E78" s="21" t="s">
        <v>254</v>
      </c>
      <c r="F78" s="21">
        <v>100</v>
      </c>
      <c r="G78" s="77">
        <f>G79</f>
        <v>1121</v>
      </c>
      <c r="H78" s="81">
        <f>H79</f>
        <v>1121</v>
      </c>
      <c r="I78" s="81">
        <f>I79</f>
        <v>1121</v>
      </c>
    </row>
    <row r="79" spans="1:9" ht="47.25" x14ac:dyDescent="0.25">
      <c r="A79" s="21" t="s">
        <v>235</v>
      </c>
      <c r="B79" s="79" t="s">
        <v>175</v>
      </c>
      <c r="C79" s="79" t="s">
        <v>41</v>
      </c>
      <c r="D79" s="79" t="s">
        <v>42</v>
      </c>
      <c r="E79" s="21" t="s">
        <v>254</v>
      </c>
      <c r="F79" s="21">
        <v>120</v>
      </c>
      <c r="G79" s="77">
        <v>1121</v>
      </c>
      <c r="H79" s="81">
        <v>1121</v>
      </c>
      <c r="I79" s="81">
        <v>1121</v>
      </c>
    </row>
    <row r="80" spans="1:9" ht="141.75" x14ac:dyDescent="0.25">
      <c r="A80" s="21" t="s">
        <v>322</v>
      </c>
      <c r="B80" s="79" t="s">
        <v>175</v>
      </c>
      <c r="C80" s="79" t="s">
        <v>41</v>
      </c>
      <c r="D80" s="79" t="s">
        <v>42</v>
      </c>
      <c r="E80" s="21" t="s">
        <v>321</v>
      </c>
      <c r="F80" s="21"/>
      <c r="G80" s="21">
        <f>G81+G83</f>
        <v>534</v>
      </c>
      <c r="H80" s="21">
        <f>H81+H83</f>
        <v>794.6</v>
      </c>
      <c r="I80" s="21">
        <f>I81+I83</f>
        <v>794.6</v>
      </c>
    </row>
    <row r="81" spans="1:9" ht="126" x14ac:dyDescent="0.25">
      <c r="A81" s="21" t="s">
        <v>236</v>
      </c>
      <c r="B81" s="79" t="s">
        <v>175</v>
      </c>
      <c r="C81" s="79" t="s">
        <v>41</v>
      </c>
      <c r="D81" s="79" t="s">
        <v>42</v>
      </c>
      <c r="E81" s="21" t="s">
        <v>321</v>
      </c>
      <c r="F81" s="21">
        <v>100</v>
      </c>
      <c r="G81" s="21">
        <f>G82</f>
        <v>488</v>
      </c>
      <c r="H81" s="21">
        <f>H82</f>
        <v>758.6</v>
      </c>
      <c r="I81" s="21">
        <f>I82</f>
        <v>758.6</v>
      </c>
    </row>
    <row r="82" spans="1:9" ht="47.25" x14ac:dyDescent="0.25">
      <c r="A82" s="21" t="s">
        <v>235</v>
      </c>
      <c r="B82" s="79" t="s">
        <v>175</v>
      </c>
      <c r="C82" s="79" t="s">
        <v>41</v>
      </c>
      <c r="D82" s="79" t="s">
        <v>42</v>
      </c>
      <c r="E82" s="21" t="s">
        <v>321</v>
      </c>
      <c r="F82" s="21">
        <v>120</v>
      </c>
      <c r="G82" s="21">
        <v>488</v>
      </c>
      <c r="H82" s="21">
        <v>758.6</v>
      </c>
      <c r="I82" s="81">
        <v>758.6</v>
      </c>
    </row>
    <row r="83" spans="1:9" ht="47.25" x14ac:dyDescent="0.25">
      <c r="A83" s="21" t="s">
        <v>198</v>
      </c>
      <c r="B83" s="79" t="s">
        <v>175</v>
      </c>
      <c r="C83" s="79" t="s">
        <v>41</v>
      </c>
      <c r="D83" s="79" t="s">
        <v>42</v>
      </c>
      <c r="E83" s="21" t="s">
        <v>321</v>
      </c>
      <c r="F83" s="21">
        <v>200</v>
      </c>
      <c r="G83" s="21">
        <f>G84</f>
        <v>46</v>
      </c>
      <c r="H83" s="21">
        <f>H84</f>
        <v>36</v>
      </c>
      <c r="I83" s="21">
        <f>I84</f>
        <v>36</v>
      </c>
    </row>
    <row r="84" spans="1:9" ht="63" x14ac:dyDescent="0.25">
      <c r="A84" s="21" t="s">
        <v>197</v>
      </c>
      <c r="B84" s="79" t="s">
        <v>175</v>
      </c>
      <c r="C84" s="79" t="s">
        <v>41</v>
      </c>
      <c r="D84" s="79" t="s">
        <v>42</v>
      </c>
      <c r="E84" s="21" t="s">
        <v>321</v>
      </c>
      <c r="F84" s="21">
        <v>240</v>
      </c>
      <c r="G84" s="21">
        <v>46</v>
      </c>
      <c r="H84" s="21">
        <v>36</v>
      </c>
      <c r="I84" s="81">
        <v>36</v>
      </c>
    </row>
    <row r="85" spans="1:9" ht="47.25" x14ac:dyDescent="0.25">
      <c r="A85" s="89" t="s">
        <v>253</v>
      </c>
      <c r="B85" s="79" t="s">
        <v>175</v>
      </c>
      <c r="C85" s="70" t="s">
        <v>42</v>
      </c>
      <c r="D85" s="70" t="s">
        <v>181</v>
      </c>
      <c r="E85" s="89"/>
      <c r="F85" s="89"/>
      <c r="G85" s="83">
        <f>G86+G90+G98</f>
        <v>2748</v>
      </c>
      <c r="H85" s="82">
        <f>H86+H90+H98</f>
        <v>2317.4</v>
      </c>
      <c r="I85" s="82">
        <f>I86+I90+I98</f>
        <v>1698.1999999999998</v>
      </c>
    </row>
    <row r="86" spans="1:9" ht="78.75" x14ac:dyDescent="0.25">
      <c r="A86" s="76" t="s">
        <v>50</v>
      </c>
      <c r="B86" s="79" t="s">
        <v>175</v>
      </c>
      <c r="C86" s="78" t="s">
        <v>42</v>
      </c>
      <c r="D86" s="78" t="s">
        <v>51</v>
      </c>
      <c r="E86" s="76"/>
      <c r="F86" s="76"/>
      <c r="G86" s="87">
        <f t="shared" ref="G86:I88" si="13">G87</f>
        <v>48</v>
      </c>
      <c r="H86" s="86">
        <f t="shared" si="13"/>
        <v>48</v>
      </c>
      <c r="I86" s="86">
        <f t="shared" si="13"/>
        <v>47</v>
      </c>
    </row>
    <row r="87" spans="1:9" ht="78.75" x14ac:dyDescent="0.25">
      <c r="A87" s="75" t="s">
        <v>252</v>
      </c>
      <c r="B87" s="79" t="s">
        <v>175</v>
      </c>
      <c r="C87" s="79" t="s">
        <v>42</v>
      </c>
      <c r="D87" s="79" t="s">
        <v>51</v>
      </c>
      <c r="E87" s="75">
        <v>400170310</v>
      </c>
      <c r="F87" s="21"/>
      <c r="G87" s="97">
        <f t="shared" si="13"/>
        <v>48</v>
      </c>
      <c r="H87" s="98">
        <f t="shared" si="13"/>
        <v>48</v>
      </c>
      <c r="I87" s="98">
        <f t="shared" si="13"/>
        <v>47</v>
      </c>
    </row>
    <row r="88" spans="1:9" ht="47.25" x14ac:dyDescent="0.25">
      <c r="A88" s="21" t="s">
        <v>198</v>
      </c>
      <c r="B88" s="79" t="s">
        <v>175</v>
      </c>
      <c r="C88" s="79" t="s">
        <v>42</v>
      </c>
      <c r="D88" s="79" t="s">
        <v>51</v>
      </c>
      <c r="E88" s="21">
        <v>400170310</v>
      </c>
      <c r="F88" s="21">
        <v>200</v>
      </c>
      <c r="G88" s="77">
        <f t="shared" si="13"/>
        <v>48</v>
      </c>
      <c r="H88" s="81">
        <f t="shared" si="13"/>
        <v>48</v>
      </c>
      <c r="I88" s="81">
        <f t="shared" si="13"/>
        <v>47</v>
      </c>
    </row>
    <row r="89" spans="1:9" ht="63" x14ac:dyDescent="0.25">
      <c r="A89" s="21" t="s">
        <v>197</v>
      </c>
      <c r="B89" s="79" t="s">
        <v>175</v>
      </c>
      <c r="C89" s="79" t="s">
        <v>42</v>
      </c>
      <c r="D89" s="79" t="s">
        <v>51</v>
      </c>
      <c r="E89" s="21">
        <v>400170310</v>
      </c>
      <c r="F89" s="21">
        <v>240</v>
      </c>
      <c r="G89" s="77">
        <v>48</v>
      </c>
      <c r="H89" s="81">
        <v>48</v>
      </c>
      <c r="I89" s="81">
        <v>47</v>
      </c>
    </row>
    <row r="90" spans="1:9" ht="31.5" x14ac:dyDescent="0.25">
      <c r="A90" s="76" t="s">
        <v>77</v>
      </c>
      <c r="B90" s="79" t="s">
        <v>175</v>
      </c>
      <c r="C90" s="78" t="s">
        <v>42</v>
      </c>
      <c r="D90" s="78">
        <v>10</v>
      </c>
      <c r="E90" s="76"/>
      <c r="F90" s="76"/>
      <c r="G90" s="83">
        <f>G91</f>
        <v>2054</v>
      </c>
      <c r="H90" s="82">
        <f>H91</f>
        <v>1667</v>
      </c>
      <c r="I90" s="82">
        <f>I91</f>
        <v>1048.8</v>
      </c>
    </row>
    <row r="91" spans="1:9" ht="78.75" x14ac:dyDescent="0.25">
      <c r="A91" s="76" t="s">
        <v>306</v>
      </c>
      <c r="B91" s="79" t="s">
        <v>175</v>
      </c>
      <c r="C91" s="78" t="s">
        <v>42</v>
      </c>
      <c r="D91" s="78">
        <v>10</v>
      </c>
      <c r="E91" s="76" t="s">
        <v>246</v>
      </c>
      <c r="F91" s="76"/>
      <c r="G91" s="83">
        <f>G92+G95</f>
        <v>2054</v>
      </c>
      <c r="H91" s="83">
        <f>H92+H95</f>
        <v>1667</v>
      </c>
      <c r="I91" s="83">
        <f>I92+I95</f>
        <v>1048.8</v>
      </c>
    </row>
    <row r="92" spans="1:9" ht="47.25" x14ac:dyDescent="0.25">
      <c r="A92" s="75" t="s">
        <v>251</v>
      </c>
      <c r="B92" s="79" t="s">
        <v>175</v>
      </c>
      <c r="C92" s="79" t="s">
        <v>42</v>
      </c>
      <c r="D92" s="80">
        <v>10</v>
      </c>
      <c r="E92" s="75" t="s">
        <v>250</v>
      </c>
      <c r="F92" s="75"/>
      <c r="G92" s="97">
        <f t="shared" ref="G92:I93" si="14">G93</f>
        <v>1486</v>
      </c>
      <c r="H92" s="97">
        <f t="shared" si="14"/>
        <v>1002</v>
      </c>
      <c r="I92" s="97">
        <f t="shared" si="14"/>
        <v>385.5</v>
      </c>
    </row>
    <row r="93" spans="1:9" ht="47.25" x14ac:dyDescent="0.25">
      <c r="A93" s="21" t="s">
        <v>198</v>
      </c>
      <c r="B93" s="79" t="s">
        <v>175</v>
      </c>
      <c r="C93" s="79" t="s">
        <v>42</v>
      </c>
      <c r="D93" s="79">
        <v>10</v>
      </c>
      <c r="E93" s="21" t="s">
        <v>250</v>
      </c>
      <c r="F93" s="21">
        <v>200</v>
      </c>
      <c r="G93" s="77">
        <f t="shared" si="14"/>
        <v>1486</v>
      </c>
      <c r="H93" s="77">
        <f t="shared" si="14"/>
        <v>1002</v>
      </c>
      <c r="I93" s="77">
        <f t="shared" si="14"/>
        <v>385.5</v>
      </c>
    </row>
    <row r="94" spans="1:9" ht="63" x14ac:dyDescent="0.25">
      <c r="A94" s="21" t="s">
        <v>197</v>
      </c>
      <c r="B94" s="79" t="s">
        <v>175</v>
      </c>
      <c r="C94" s="79" t="s">
        <v>42</v>
      </c>
      <c r="D94" s="79">
        <v>10</v>
      </c>
      <c r="E94" s="21" t="s">
        <v>250</v>
      </c>
      <c r="F94" s="21">
        <v>240</v>
      </c>
      <c r="G94" s="77">
        <v>1486</v>
      </c>
      <c r="H94" s="77">
        <v>1002</v>
      </c>
      <c r="I94" s="77">
        <v>385.5</v>
      </c>
    </row>
    <row r="95" spans="1:9" ht="47.25" x14ac:dyDescent="0.25">
      <c r="A95" s="75" t="s">
        <v>249</v>
      </c>
      <c r="B95" s="79" t="s">
        <v>175</v>
      </c>
      <c r="C95" s="80" t="s">
        <v>42</v>
      </c>
      <c r="D95" s="80">
        <v>10</v>
      </c>
      <c r="E95" s="75" t="s">
        <v>248</v>
      </c>
      <c r="F95" s="75"/>
      <c r="G95" s="97">
        <f t="shared" ref="G95:I96" si="15">G96</f>
        <v>568</v>
      </c>
      <c r="H95" s="97">
        <f t="shared" si="15"/>
        <v>665</v>
      </c>
      <c r="I95" s="97">
        <f t="shared" si="15"/>
        <v>663.3</v>
      </c>
    </row>
    <row r="96" spans="1:9" ht="47.25" x14ac:dyDescent="0.25">
      <c r="A96" s="21" t="s">
        <v>198</v>
      </c>
      <c r="B96" s="79" t="s">
        <v>175</v>
      </c>
      <c r="C96" s="79" t="s">
        <v>42</v>
      </c>
      <c r="D96" s="79">
        <v>10</v>
      </c>
      <c r="E96" s="21" t="s">
        <v>247</v>
      </c>
      <c r="F96" s="21">
        <v>200</v>
      </c>
      <c r="G96" s="77">
        <f t="shared" si="15"/>
        <v>568</v>
      </c>
      <c r="H96" s="77">
        <f t="shared" si="15"/>
        <v>665</v>
      </c>
      <c r="I96" s="77">
        <f t="shared" si="15"/>
        <v>663.3</v>
      </c>
    </row>
    <row r="97" spans="1:9" ht="63" x14ac:dyDescent="0.25">
      <c r="A97" s="21" t="s">
        <v>197</v>
      </c>
      <c r="B97" s="79" t="s">
        <v>175</v>
      </c>
      <c r="C97" s="79" t="s">
        <v>42</v>
      </c>
      <c r="D97" s="79">
        <v>10</v>
      </c>
      <c r="E97" s="21" t="s">
        <v>247</v>
      </c>
      <c r="F97" s="21">
        <v>240</v>
      </c>
      <c r="G97" s="77">
        <v>568</v>
      </c>
      <c r="H97" s="77">
        <v>665</v>
      </c>
      <c r="I97" s="77">
        <v>663.3</v>
      </c>
    </row>
    <row r="98" spans="1:9" ht="63" x14ac:dyDescent="0.25">
      <c r="A98" s="76" t="s">
        <v>52</v>
      </c>
      <c r="B98" s="79" t="s">
        <v>175</v>
      </c>
      <c r="C98" s="78" t="s">
        <v>42</v>
      </c>
      <c r="D98" s="78">
        <v>14</v>
      </c>
      <c r="E98" s="76"/>
      <c r="F98" s="76"/>
      <c r="G98" s="87">
        <f t="shared" ref="G98:I99" si="16">G99</f>
        <v>646</v>
      </c>
      <c r="H98" s="87">
        <f t="shared" si="16"/>
        <v>602.4</v>
      </c>
      <c r="I98" s="87">
        <f t="shared" si="16"/>
        <v>602.4</v>
      </c>
    </row>
    <row r="99" spans="1:9" ht="78.75" x14ac:dyDescent="0.25">
      <c r="A99" s="76" t="s">
        <v>306</v>
      </c>
      <c r="B99" s="79" t="s">
        <v>175</v>
      </c>
      <c r="C99" s="78" t="s">
        <v>42</v>
      </c>
      <c r="D99" s="78">
        <v>14</v>
      </c>
      <c r="E99" s="76" t="s">
        <v>246</v>
      </c>
      <c r="F99" s="76"/>
      <c r="G99" s="87">
        <f t="shared" si="16"/>
        <v>646</v>
      </c>
      <c r="H99" s="87">
        <f t="shared" si="16"/>
        <v>602.4</v>
      </c>
      <c r="I99" s="87">
        <f t="shared" si="16"/>
        <v>602.4</v>
      </c>
    </row>
    <row r="100" spans="1:9" ht="31.5" x14ac:dyDescent="0.25">
      <c r="A100" s="75" t="s">
        <v>245</v>
      </c>
      <c r="B100" s="79" t="s">
        <v>175</v>
      </c>
      <c r="C100" s="80" t="s">
        <v>42</v>
      </c>
      <c r="D100" s="80">
        <v>14</v>
      </c>
      <c r="E100" s="75" t="s">
        <v>244</v>
      </c>
      <c r="F100" s="75"/>
      <c r="G100" s="97">
        <f>G101</f>
        <v>646</v>
      </c>
      <c r="H100" s="97">
        <f>H101+H103</f>
        <v>602.4</v>
      </c>
      <c r="I100" s="97">
        <f>I101+I103</f>
        <v>602.4</v>
      </c>
    </row>
    <row r="101" spans="1:9" ht="126" x14ac:dyDescent="0.25">
      <c r="A101" s="21" t="s">
        <v>236</v>
      </c>
      <c r="B101" s="79" t="s">
        <v>175</v>
      </c>
      <c r="C101" s="79" t="s">
        <v>42</v>
      </c>
      <c r="D101" s="79">
        <v>14</v>
      </c>
      <c r="E101" s="21" t="s">
        <v>243</v>
      </c>
      <c r="F101" s="21">
        <v>100</v>
      </c>
      <c r="G101" s="77">
        <f>G102</f>
        <v>646</v>
      </c>
      <c r="H101" s="77">
        <f>H102</f>
        <v>64.099999999999994</v>
      </c>
      <c r="I101" s="77">
        <f>I102</f>
        <v>64.099999999999994</v>
      </c>
    </row>
    <row r="102" spans="1:9" ht="47.25" x14ac:dyDescent="0.25">
      <c r="A102" s="21" t="s">
        <v>235</v>
      </c>
      <c r="B102" s="79" t="s">
        <v>175</v>
      </c>
      <c r="C102" s="79" t="s">
        <v>42</v>
      </c>
      <c r="D102" s="79">
        <v>14</v>
      </c>
      <c r="E102" s="21" t="s">
        <v>243</v>
      </c>
      <c r="F102" s="21">
        <v>120</v>
      </c>
      <c r="G102" s="77">
        <v>646</v>
      </c>
      <c r="H102" s="77">
        <v>64.099999999999994</v>
      </c>
      <c r="I102" s="77">
        <v>64.099999999999994</v>
      </c>
    </row>
    <row r="103" spans="1:9" ht="101.25" customHeight="1" x14ac:dyDescent="0.25">
      <c r="A103" s="21" t="s">
        <v>190</v>
      </c>
      <c r="B103" s="79" t="s">
        <v>175</v>
      </c>
      <c r="C103" s="79" t="s">
        <v>42</v>
      </c>
      <c r="D103" s="79">
        <v>14</v>
      </c>
      <c r="E103" s="21" t="s">
        <v>323</v>
      </c>
      <c r="F103" s="21"/>
      <c r="G103" s="21"/>
      <c r="H103" s="77">
        <f>H104</f>
        <v>538.29999999999995</v>
      </c>
      <c r="I103" s="77">
        <f>I104</f>
        <v>538.29999999999995</v>
      </c>
    </row>
    <row r="104" spans="1:9" ht="15.75" x14ac:dyDescent="0.25">
      <c r="A104" s="21" t="s">
        <v>189</v>
      </c>
      <c r="B104" s="79" t="s">
        <v>175</v>
      </c>
      <c r="C104" s="79" t="s">
        <v>42</v>
      </c>
      <c r="D104" s="79">
        <v>14</v>
      </c>
      <c r="E104" s="21" t="s">
        <v>323</v>
      </c>
      <c r="F104" s="21">
        <v>500</v>
      </c>
      <c r="G104" s="21"/>
      <c r="H104" s="77">
        <f>H105</f>
        <v>538.29999999999995</v>
      </c>
      <c r="I104" s="77">
        <f>I105</f>
        <v>538.29999999999995</v>
      </c>
    </row>
    <row r="105" spans="1:9" ht="31.5" x14ac:dyDescent="0.25">
      <c r="A105" s="21" t="s">
        <v>19</v>
      </c>
      <c r="B105" s="79" t="s">
        <v>175</v>
      </c>
      <c r="C105" s="79" t="s">
        <v>42</v>
      </c>
      <c r="D105" s="79">
        <v>14</v>
      </c>
      <c r="E105" s="21" t="s">
        <v>323</v>
      </c>
      <c r="F105" s="21">
        <v>540</v>
      </c>
      <c r="G105" s="21"/>
      <c r="H105" s="77">
        <v>538.29999999999995</v>
      </c>
      <c r="I105" s="77">
        <v>538.29999999999995</v>
      </c>
    </row>
    <row r="106" spans="1:9" ht="31.5" x14ac:dyDescent="0.25">
      <c r="A106" s="89" t="s">
        <v>242</v>
      </c>
      <c r="B106" s="79" t="s">
        <v>175</v>
      </c>
      <c r="C106" s="70" t="s">
        <v>44</v>
      </c>
      <c r="D106" s="70" t="s">
        <v>181</v>
      </c>
      <c r="E106" s="89"/>
      <c r="F106" s="89"/>
      <c r="G106" s="83">
        <f>G107+G117+G125</f>
        <v>4102</v>
      </c>
      <c r="H106" s="83">
        <f>H107+H117+H125</f>
        <v>7641.5</v>
      </c>
      <c r="I106" s="83">
        <f>I107+I117+I125</f>
        <v>7563.9999999999991</v>
      </c>
    </row>
    <row r="107" spans="1:9" ht="94.5" x14ac:dyDescent="0.25">
      <c r="A107" s="76" t="s">
        <v>307</v>
      </c>
      <c r="B107" s="79" t="s">
        <v>175</v>
      </c>
      <c r="C107" s="78" t="s">
        <v>44</v>
      </c>
      <c r="D107" s="78" t="s">
        <v>40</v>
      </c>
      <c r="E107" s="78" t="s">
        <v>241</v>
      </c>
      <c r="F107" s="76"/>
      <c r="G107" s="77">
        <f>G108+G111+G114</f>
        <v>1307</v>
      </c>
      <c r="H107" s="77">
        <f>H108+H111+H114</f>
        <v>1442.5</v>
      </c>
      <c r="I107" s="77">
        <f>I108+I111+I114</f>
        <v>1441.7</v>
      </c>
    </row>
    <row r="108" spans="1:9" ht="63" x14ac:dyDescent="0.25">
      <c r="A108" s="75" t="s">
        <v>199</v>
      </c>
      <c r="B108" s="79" t="s">
        <v>175</v>
      </c>
      <c r="C108" s="80" t="s">
        <v>44</v>
      </c>
      <c r="D108" s="80" t="s">
        <v>40</v>
      </c>
      <c r="E108" s="80" t="s">
        <v>240</v>
      </c>
      <c r="F108" s="75"/>
      <c r="G108" s="77">
        <f t="shared" ref="G108:I109" si="17">G109</f>
        <v>996</v>
      </c>
      <c r="H108" s="77">
        <f t="shared" si="17"/>
        <v>1039.3</v>
      </c>
      <c r="I108" s="77">
        <f t="shared" si="17"/>
        <v>1039.3</v>
      </c>
    </row>
    <row r="109" spans="1:9" s="57" customFormat="1" ht="126" x14ac:dyDescent="0.25">
      <c r="A109" s="21" t="s">
        <v>236</v>
      </c>
      <c r="B109" s="79" t="s">
        <v>175</v>
      </c>
      <c r="C109" s="79" t="s">
        <v>44</v>
      </c>
      <c r="D109" s="79" t="s">
        <v>40</v>
      </c>
      <c r="E109" s="79" t="s">
        <v>240</v>
      </c>
      <c r="F109" s="21">
        <v>100</v>
      </c>
      <c r="G109" s="77">
        <f t="shared" si="17"/>
        <v>996</v>
      </c>
      <c r="H109" s="77">
        <f t="shared" si="17"/>
        <v>1039.3</v>
      </c>
      <c r="I109" s="77">
        <f t="shared" si="17"/>
        <v>1039.3</v>
      </c>
    </row>
    <row r="110" spans="1:9" s="57" customFormat="1" ht="47.25" x14ac:dyDescent="0.25">
      <c r="A110" s="21" t="s">
        <v>235</v>
      </c>
      <c r="B110" s="79" t="s">
        <v>175</v>
      </c>
      <c r="C110" s="79" t="s">
        <v>44</v>
      </c>
      <c r="D110" s="79" t="s">
        <v>40</v>
      </c>
      <c r="E110" s="79" t="s">
        <v>240</v>
      </c>
      <c r="F110" s="21">
        <v>120</v>
      </c>
      <c r="G110" s="103">
        <v>996</v>
      </c>
      <c r="H110" s="77">
        <v>1039.3</v>
      </c>
      <c r="I110" s="77">
        <v>1039.3</v>
      </c>
    </row>
    <row r="111" spans="1:9" ht="31.5" x14ac:dyDescent="0.25">
      <c r="A111" s="75" t="s">
        <v>239</v>
      </c>
      <c r="B111" s="79" t="s">
        <v>175</v>
      </c>
      <c r="C111" s="80" t="s">
        <v>44</v>
      </c>
      <c r="D111" s="80" t="s">
        <v>40</v>
      </c>
      <c r="E111" s="80" t="s">
        <v>238</v>
      </c>
      <c r="F111" s="21"/>
      <c r="G111" s="77">
        <f t="shared" ref="G111:I112" si="18">G112</f>
        <v>131</v>
      </c>
      <c r="H111" s="77">
        <f t="shared" si="18"/>
        <v>143</v>
      </c>
      <c r="I111" s="77">
        <f t="shared" si="18"/>
        <v>142.9</v>
      </c>
    </row>
    <row r="112" spans="1:9" s="57" customFormat="1" ht="126" x14ac:dyDescent="0.25">
      <c r="A112" s="21" t="s">
        <v>236</v>
      </c>
      <c r="B112" s="79" t="s">
        <v>175</v>
      </c>
      <c r="C112" s="79" t="s">
        <v>44</v>
      </c>
      <c r="D112" s="79" t="s">
        <v>40</v>
      </c>
      <c r="E112" s="79" t="s">
        <v>238</v>
      </c>
      <c r="F112" s="21">
        <v>100</v>
      </c>
      <c r="G112" s="77">
        <f t="shared" si="18"/>
        <v>131</v>
      </c>
      <c r="H112" s="77">
        <f t="shared" si="18"/>
        <v>143</v>
      </c>
      <c r="I112" s="77">
        <f t="shared" si="18"/>
        <v>142.9</v>
      </c>
    </row>
    <row r="113" spans="1:9" s="57" customFormat="1" ht="47.25" x14ac:dyDescent="0.25">
      <c r="A113" s="21" t="s">
        <v>235</v>
      </c>
      <c r="B113" s="79" t="s">
        <v>175</v>
      </c>
      <c r="C113" s="79" t="s">
        <v>44</v>
      </c>
      <c r="D113" s="79" t="s">
        <v>40</v>
      </c>
      <c r="E113" s="79" t="s">
        <v>238</v>
      </c>
      <c r="F113" s="21">
        <v>120</v>
      </c>
      <c r="G113" s="77">
        <v>131</v>
      </c>
      <c r="H113" s="77">
        <v>143</v>
      </c>
      <c r="I113" s="77">
        <v>142.9</v>
      </c>
    </row>
    <row r="114" spans="1:9" ht="47.25" x14ac:dyDescent="0.25">
      <c r="A114" s="75" t="s">
        <v>237</v>
      </c>
      <c r="B114" s="79" t="s">
        <v>175</v>
      </c>
      <c r="C114" s="80" t="s">
        <v>44</v>
      </c>
      <c r="D114" s="80" t="s">
        <v>40</v>
      </c>
      <c r="E114" s="80">
        <v>9900070140</v>
      </c>
      <c r="F114" s="21"/>
      <c r="G114" s="77">
        <f t="shared" ref="G114:I115" si="19">G115</f>
        <v>180</v>
      </c>
      <c r="H114" s="77">
        <f t="shared" si="19"/>
        <v>260.2</v>
      </c>
      <c r="I114" s="77">
        <f t="shared" si="19"/>
        <v>259.5</v>
      </c>
    </row>
    <row r="115" spans="1:9" ht="126" x14ac:dyDescent="0.25">
      <c r="A115" s="21" t="s">
        <v>236</v>
      </c>
      <c r="B115" s="79" t="s">
        <v>175</v>
      </c>
      <c r="C115" s="79" t="s">
        <v>44</v>
      </c>
      <c r="D115" s="79" t="s">
        <v>40</v>
      </c>
      <c r="E115" s="79">
        <v>9900070140</v>
      </c>
      <c r="F115" s="21">
        <v>100</v>
      </c>
      <c r="G115" s="77">
        <f t="shared" si="19"/>
        <v>180</v>
      </c>
      <c r="H115" s="77">
        <f t="shared" si="19"/>
        <v>260.2</v>
      </c>
      <c r="I115" s="77">
        <f t="shared" si="19"/>
        <v>259.5</v>
      </c>
    </row>
    <row r="116" spans="1:9" ht="47.25" x14ac:dyDescent="0.25">
      <c r="A116" s="21" t="s">
        <v>235</v>
      </c>
      <c r="B116" s="79" t="s">
        <v>175</v>
      </c>
      <c r="C116" s="79" t="s">
        <v>44</v>
      </c>
      <c r="D116" s="79" t="s">
        <v>40</v>
      </c>
      <c r="E116" s="79">
        <v>9900070140</v>
      </c>
      <c r="F116" s="21">
        <v>120</v>
      </c>
      <c r="G116" s="103">
        <v>180</v>
      </c>
      <c r="H116" s="77">
        <v>260.2</v>
      </c>
      <c r="I116" s="77">
        <v>259.5</v>
      </c>
    </row>
    <row r="117" spans="1:9" ht="31.5" x14ac:dyDescent="0.25">
      <c r="A117" s="76" t="s">
        <v>75</v>
      </c>
      <c r="B117" s="79" t="s">
        <v>175</v>
      </c>
      <c r="C117" s="78" t="s">
        <v>44</v>
      </c>
      <c r="D117" s="78" t="s">
        <v>51</v>
      </c>
      <c r="E117" s="76"/>
      <c r="F117" s="76"/>
      <c r="G117" s="87">
        <f t="shared" ref="G117:I120" si="20">G118</f>
        <v>2795</v>
      </c>
      <c r="H117" s="87">
        <f t="shared" si="20"/>
        <v>5970</v>
      </c>
      <c r="I117" s="87">
        <f t="shared" si="20"/>
        <v>5947.4</v>
      </c>
    </row>
    <row r="118" spans="1:9" ht="78.75" x14ac:dyDescent="0.25">
      <c r="A118" s="76" t="s">
        <v>308</v>
      </c>
      <c r="B118" s="79" t="s">
        <v>175</v>
      </c>
      <c r="C118" s="78" t="s">
        <v>44</v>
      </c>
      <c r="D118" s="78" t="s">
        <v>51</v>
      </c>
      <c r="E118" s="76" t="s">
        <v>234</v>
      </c>
      <c r="F118" s="76"/>
      <c r="G118" s="87">
        <f>G119+G122</f>
        <v>2795</v>
      </c>
      <c r="H118" s="87">
        <f t="shared" ref="H118:I118" si="21">H119+H122</f>
        <v>5970</v>
      </c>
      <c r="I118" s="87">
        <f t="shared" si="21"/>
        <v>5947.4</v>
      </c>
    </row>
    <row r="119" spans="1:9" ht="31.5" x14ac:dyDescent="0.25">
      <c r="A119" s="75" t="s">
        <v>233</v>
      </c>
      <c r="B119" s="79" t="s">
        <v>175</v>
      </c>
      <c r="C119" s="80" t="s">
        <v>44</v>
      </c>
      <c r="D119" s="80" t="s">
        <v>51</v>
      </c>
      <c r="E119" s="75" t="s">
        <v>232</v>
      </c>
      <c r="F119" s="76"/>
      <c r="G119" s="97">
        <f t="shared" si="20"/>
        <v>2643</v>
      </c>
      <c r="H119" s="97">
        <f t="shared" si="20"/>
        <v>5818</v>
      </c>
      <c r="I119" s="97">
        <v>5795.4</v>
      </c>
    </row>
    <row r="120" spans="1:9" ht="47.25" x14ac:dyDescent="0.25">
      <c r="A120" s="30" t="s">
        <v>198</v>
      </c>
      <c r="B120" s="79" t="s">
        <v>175</v>
      </c>
      <c r="C120" s="79" t="s">
        <v>44</v>
      </c>
      <c r="D120" s="79" t="s">
        <v>51</v>
      </c>
      <c r="E120" s="21" t="s">
        <v>231</v>
      </c>
      <c r="F120" s="21">
        <v>200</v>
      </c>
      <c r="G120" s="77">
        <f t="shared" si="20"/>
        <v>2643</v>
      </c>
      <c r="H120" s="77">
        <f t="shared" si="20"/>
        <v>5818</v>
      </c>
      <c r="I120" s="77">
        <f t="shared" si="20"/>
        <v>5947.4</v>
      </c>
    </row>
    <row r="121" spans="1:9" ht="63" x14ac:dyDescent="0.25">
      <c r="A121" s="21" t="s">
        <v>197</v>
      </c>
      <c r="B121" s="79" t="s">
        <v>175</v>
      </c>
      <c r="C121" s="79" t="s">
        <v>44</v>
      </c>
      <c r="D121" s="79" t="s">
        <v>51</v>
      </c>
      <c r="E121" s="21" t="s">
        <v>231</v>
      </c>
      <c r="F121" s="21">
        <v>240</v>
      </c>
      <c r="G121" s="77">
        <v>2643</v>
      </c>
      <c r="H121" s="77">
        <v>5818</v>
      </c>
      <c r="I121" s="77">
        <v>5947.4</v>
      </c>
    </row>
    <row r="122" spans="1:9" ht="47.25" x14ac:dyDescent="0.25">
      <c r="A122" s="21" t="s">
        <v>324</v>
      </c>
      <c r="B122" s="79" t="s">
        <v>175</v>
      </c>
      <c r="C122" s="79" t="s">
        <v>44</v>
      </c>
      <c r="D122" s="79" t="s">
        <v>51</v>
      </c>
      <c r="E122" s="21" t="s">
        <v>325</v>
      </c>
      <c r="F122" s="21"/>
      <c r="G122" s="21">
        <f>G123</f>
        <v>152</v>
      </c>
      <c r="H122" s="21">
        <f t="shared" ref="H122:I123" si="22">H123</f>
        <v>152</v>
      </c>
      <c r="I122" s="21">
        <f t="shared" si="22"/>
        <v>152</v>
      </c>
    </row>
    <row r="123" spans="1:9" ht="47.25" x14ac:dyDescent="0.25">
      <c r="A123" s="21" t="s">
        <v>198</v>
      </c>
      <c r="B123" s="79" t="s">
        <v>175</v>
      </c>
      <c r="C123" s="79" t="s">
        <v>44</v>
      </c>
      <c r="D123" s="79" t="s">
        <v>51</v>
      </c>
      <c r="E123" s="21" t="s">
        <v>325</v>
      </c>
      <c r="F123" s="21">
        <v>200</v>
      </c>
      <c r="G123" s="21">
        <f>G124</f>
        <v>152</v>
      </c>
      <c r="H123" s="21">
        <f t="shared" si="22"/>
        <v>152</v>
      </c>
      <c r="I123" s="21">
        <f t="shared" si="22"/>
        <v>152</v>
      </c>
    </row>
    <row r="124" spans="1:9" ht="63" x14ac:dyDescent="0.25">
      <c r="A124" s="21" t="s">
        <v>197</v>
      </c>
      <c r="B124" s="79" t="s">
        <v>175</v>
      </c>
      <c r="C124" s="79" t="s">
        <v>44</v>
      </c>
      <c r="D124" s="79" t="s">
        <v>51</v>
      </c>
      <c r="E124" s="21" t="s">
        <v>325</v>
      </c>
      <c r="F124" s="21">
        <v>240</v>
      </c>
      <c r="G124" s="21">
        <v>152</v>
      </c>
      <c r="H124" s="21">
        <v>152</v>
      </c>
      <c r="I124" s="21">
        <v>152</v>
      </c>
    </row>
    <row r="125" spans="1:9" ht="31.5" x14ac:dyDescent="0.25">
      <c r="A125" s="76" t="s">
        <v>57</v>
      </c>
      <c r="B125" s="79" t="s">
        <v>175</v>
      </c>
      <c r="C125" s="78" t="s">
        <v>44</v>
      </c>
      <c r="D125" s="78">
        <v>12</v>
      </c>
      <c r="E125" s="76"/>
      <c r="F125" s="76"/>
      <c r="G125" s="83">
        <f t="shared" ref="G125:I128" si="23">G126</f>
        <v>0</v>
      </c>
      <c r="H125" s="83">
        <f t="shared" si="23"/>
        <v>229</v>
      </c>
      <c r="I125" s="83">
        <f t="shared" si="23"/>
        <v>174.9</v>
      </c>
    </row>
    <row r="126" spans="1:9" ht="110.25" x14ac:dyDescent="0.25">
      <c r="A126" s="76" t="s">
        <v>299</v>
      </c>
      <c r="B126" s="79" t="s">
        <v>175</v>
      </c>
      <c r="C126" s="78" t="s">
        <v>44</v>
      </c>
      <c r="D126" s="78">
        <v>12</v>
      </c>
      <c r="E126" s="76" t="s">
        <v>230</v>
      </c>
      <c r="F126" s="76"/>
      <c r="G126" s="83">
        <f t="shared" si="23"/>
        <v>0</v>
      </c>
      <c r="H126" s="83">
        <f>H127+H130</f>
        <v>229</v>
      </c>
      <c r="I126" s="83">
        <f>I127+I130</f>
        <v>174.9</v>
      </c>
    </row>
    <row r="127" spans="1:9" ht="78.75" x14ac:dyDescent="0.25">
      <c r="A127" s="75" t="s">
        <v>229</v>
      </c>
      <c r="B127" s="79" t="s">
        <v>175</v>
      </c>
      <c r="C127" s="80" t="s">
        <v>44</v>
      </c>
      <c r="D127" s="80">
        <v>12</v>
      </c>
      <c r="E127" s="21" t="s">
        <v>228</v>
      </c>
      <c r="F127" s="75"/>
      <c r="G127" s="77">
        <f t="shared" si="23"/>
        <v>0</v>
      </c>
      <c r="H127" s="77">
        <f t="shared" si="23"/>
        <v>190</v>
      </c>
      <c r="I127" s="77">
        <f t="shared" si="23"/>
        <v>144.9</v>
      </c>
    </row>
    <row r="128" spans="1:9" ht="31.5" x14ac:dyDescent="0.25">
      <c r="A128" s="21" t="s">
        <v>223</v>
      </c>
      <c r="B128" s="79" t="s">
        <v>175</v>
      </c>
      <c r="C128" s="79" t="s">
        <v>44</v>
      </c>
      <c r="D128" s="79">
        <v>12</v>
      </c>
      <c r="E128" s="21" t="s">
        <v>228</v>
      </c>
      <c r="F128" s="21">
        <v>200</v>
      </c>
      <c r="G128" s="77">
        <f t="shared" si="23"/>
        <v>0</v>
      </c>
      <c r="H128" s="77">
        <f t="shared" si="23"/>
        <v>190</v>
      </c>
      <c r="I128" s="77">
        <f t="shared" si="23"/>
        <v>144.9</v>
      </c>
    </row>
    <row r="129" spans="1:9" ht="63" x14ac:dyDescent="0.25">
      <c r="A129" s="21" t="s">
        <v>197</v>
      </c>
      <c r="B129" s="79" t="s">
        <v>175</v>
      </c>
      <c r="C129" s="79" t="s">
        <v>44</v>
      </c>
      <c r="D129" s="79">
        <v>12</v>
      </c>
      <c r="E129" s="21" t="s">
        <v>228</v>
      </c>
      <c r="F129" s="21">
        <v>240</v>
      </c>
      <c r="G129" s="77"/>
      <c r="H129" s="77">
        <v>190</v>
      </c>
      <c r="I129" s="77">
        <v>144.9</v>
      </c>
    </row>
    <row r="130" spans="1:9" ht="63" x14ac:dyDescent="0.25">
      <c r="A130" s="21" t="s">
        <v>326</v>
      </c>
      <c r="B130" s="79" t="s">
        <v>175</v>
      </c>
      <c r="C130" s="79" t="s">
        <v>44</v>
      </c>
      <c r="D130" s="79">
        <v>12</v>
      </c>
      <c r="E130" s="21" t="s">
        <v>327</v>
      </c>
      <c r="F130" s="21"/>
      <c r="G130" s="21">
        <f>G131</f>
        <v>0</v>
      </c>
      <c r="H130" s="21">
        <f t="shared" ref="H130:I131" si="24">H131</f>
        <v>39</v>
      </c>
      <c r="I130" s="21">
        <f t="shared" si="24"/>
        <v>30</v>
      </c>
    </row>
    <row r="131" spans="1:9" ht="31.5" x14ac:dyDescent="0.25">
      <c r="A131" s="21" t="s">
        <v>223</v>
      </c>
      <c r="B131" s="79" t="s">
        <v>175</v>
      </c>
      <c r="C131" s="79" t="s">
        <v>44</v>
      </c>
      <c r="D131" s="79">
        <v>12</v>
      </c>
      <c r="E131" s="21" t="s">
        <v>327</v>
      </c>
      <c r="F131" s="21">
        <v>200</v>
      </c>
      <c r="G131" s="21">
        <f>G132</f>
        <v>0</v>
      </c>
      <c r="H131" s="21">
        <f t="shared" si="24"/>
        <v>39</v>
      </c>
      <c r="I131" s="21">
        <f t="shared" si="24"/>
        <v>30</v>
      </c>
    </row>
    <row r="132" spans="1:9" ht="63" x14ac:dyDescent="0.25">
      <c r="A132" s="21" t="s">
        <v>197</v>
      </c>
      <c r="B132" s="79" t="s">
        <v>175</v>
      </c>
      <c r="C132" s="79" t="s">
        <v>44</v>
      </c>
      <c r="D132" s="79">
        <v>12</v>
      </c>
      <c r="E132" s="21" t="s">
        <v>327</v>
      </c>
      <c r="F132" s="21">
        <v>240</v>
      </c>
      <c r="G132" s="21"/>
      <c r="H132" s="77">
        <v>39</v>
      </c>
      <c r="I132" s="77">
        <v>30</v>
      </c>
    </row>
    <row r="133" spans="1:9" ht="31.5" x14ac:dyDescent="0.25">
      <c r="A133" s="89" t="s">
        <v>227</v>
      </c>
      <c r="B133" s="79" t="s">
        <v>175</v>
      </c>
      <c r="C133" s="70" t="s">
        <v>60</v>
      </c>
      <c r="D133" s="70" t="s">
        <v>181</v>
      </c>
      <c r="E133" s="89"/>
      <c r="F133" s="89"/>
      <c r="G133" s="83">
        <f>G134+G139+G144</f>
        <v>9800</v>
      </c>
      <c r="H133" s="83">
        <f>H134+H143+H139</f>
        <v>15146.3</v>
      </c>
      <c r="I133" s="83">
        <f>I134+I143+I139</f>
        <v>14209.5</v>
      </c>
    </row>
    <row r="134" spans="1:9" ht="15.75" x14ac:dyDescent="0.25">
      <c r="A134" s="76" t="s">
        <v>61</v>
      </c>
      <c r="B134" s="79" t="s">
        <v>175</v>
      </c>
      <c r="C134" s="78" t="s">
        <v>60</v>
      </c>
      <c r="D134" s="78" t="s">
        <v>40</v>
      </c>
      <c r="E134" s="76"/>
      <c r="F134" s="76"/>
      <c r="G134" s="83">
        <f t="shared" ref="G134:I137" si="25">G135</f>
        <v>756</v>
      </c>
      <c r="H134" s="83">
        <f t="shared" si="25"/>
        <v>693</v>
      </c>
      <c r="I134" s="83">
        <f t="shared" si="25"/>
        <v>691.2</v>
      </c>
    </row>
    <row r="135" spans="1:9" ht="110.25" x14ac:dyDescent="0.25">
      <c r="A135" s="76" t="s">
        <v>299</v>
      </c>
      <c r="B135" s="79" t="s">
        <v>175</v>
      </c>
      <c r="C135" s="78" t="s">
        <v>60</v>
      </c>
      <c r="D135" s="78" t="s">
        <v>40</v>
      </c>
      <c r="E135" s="76" t="s">
        <v>226</v>
      </c>
      <c r="F135" s="76"/>
      <c r="G135" s="83">
        <f t="shared" si="25"/>
        <v>756</v>
      </c>
      <c r="H135" s="83">
        <f t="shared" si="25"/>
        <v>693</v>
      </c>
      <c r="I135" s="83">
        <f t="shared" si="25"/>
        <v>691.2</v>
      </c>
    </row>
    <row r="136" spans="1:9" ht="204.75" x14ac:dyDescent="0.25">
      <c r="A136" s="99" t="s">
        <v>309</v>
      </c>
      <c r="B136" s="79" t="s">
        <v>175</v>
      </c>
      <c r="C136" s="80" t="s">
        <v>60</v>
      </c>
      <c r="D136" s="80" t="s">
        <v>40</v>
      </c>
      <c r="E136" s="75" t="s">
        <v>225</v>
      </c>
      <c r="F136" s="75"/>
      <c r="G136" s="83">
        <f t="shared" si="25"/>
        <v>756</v>
      </c>
      <c r="H136" s="83">
        <f t="shared" si="25"/>
        <v>693</v>
      </c>
      <c r="I136" s="83">
        <f t="shared" si="25"/>
        <v>691.2</v>
      </c>
    </row>
    <row r="137" spans="1:9" ht="31.5" x14ac:dyDescent="0.25">
      <c r="A137" s="21" t="s">
        <v>223</v>
      </c>
      <c r="B137" s="79" t="s">
        <v>175</v>
      </c>
      <c r="C137" s="80" t="s">
        <v>60</v>
      </c>
      <c r="D137" s="80" t="s">
        <v>40</v>
      </c>
      <c r="E137" s="21" t="s">
        <v>225</v>
      </c>
      <c r="F137" s="21">
        <v>200</v>
      </c>
      <c r="G137" s="83">
        <f t="shared" si="25"/>
        <v>756</v>
      </c>
      <c r="H137" s="83">
        <f t="shared" si="25"/>
        <v>693</v>
      </c>
      <c r="I137" s="83">
        <f t="shared" si="25"/>
        <v>691.2</v>
      </c>
    </row>
    <row r="138" spans="1:9" ht="63" x14ac:dyDescent="0.25">
      <c r="A138" s="21" t="s">
        <v>197</v>
      </c>
      <c r="B138" s="79" t="s">
        <v>175</v>
      </c>
      <c r="C138" s="80" t="s">
        <v>60</v>
      </c>
      <c r="D138" s="80" t="s">
        <v>40</v>
      </c>
      <c r="E138" s="21" t="s">
        <v>225</v>
      </c>
      <c r="F138" s="21">
        <v>240</v>
      </c>
      <c r="G138" s="77">
        <v>756</v>
      </c>
      <c r="H138" s="77">
        <v>693</v>
      </c>
      <c r="I138" s="77">
        <v>691.2</v>
      </c>
    </row>
    <row r="139" spans="1:9" ht="15.75" x14ac:dyDescent="0.25">
      <c r="A139" s="76" t="s">
        <v>224</v>
      </c>
      <c r="B139" s="79" t="s">
        <v>175</v>
      </c>
      <c r="C139" s="70" t="s">
        <v>60</v>
      </c>
      <c r="D139" s="70" t="s">
        <v>41</v>
      </c>
      <c r="E139" s="89"/>
      <c r="F139" s="89"/>
      <c r="G139" s="87">
        <f t="shared" ref="G139:I141" si="26">G140</f>
        <v>33</v>
      </c>
      <c r="H139" s="87">
        <f t="shared" si="26"/>
        <v>33</v>
      </c>
      <c r="I139" s="87">
        <f t="shared" si="26"/>
        <v>33</v>
      </c>
    </row>
    <row r="140" spans="1:9" ht="110.25" x14ac:dyDescent="0.25">
      <c r="A140" s="21" t="s">
        <v>190</v>
      </c>
      <c r="B140" s="79" t="s">
        <v>175</v>
      </c>
      <c r="C140" s="79" t="s">
        <v>60</v>
      </c>
      <c r="D140" s="79" t="s">
        <v>41</v>
      </c>
      <c r="E140" s="21" t="s">
        <v>280</v>
      </c>
      <c r="F140" s="21"/>
      <c r="G140" s="21">
        <v>33</v>
      </c>
      <c r="H140" s="97">
        <f t="shared" si="26"/>
        <v>33</v>
      </c>
      <c r="I140" s="97">
        <f t="shared" si="26"/>
        <v>33</v>
      </c>
    </row>
    <row r="141" spans="1:9" ht="15.75" x14ac:dyDescent="0.25">
      <c r="A141" s="21" t="s">
        <v>189</v>
      </c>
      <c r="B141" s="79" t="s">
        <v>175</v>
      </c>
      <c r="C141" s="79" t="s">
        <v>60</v>
      </c>
      <c r="D141" s="79" t="s">
        <v>41</v>
      </c>
      <c r="E141" s="21" t="s">
        <v>280</v>
      </c>
      <c r="F141" s="21">
        <v>500</v>
      </c>
      <c r="G141" s="21">
        <v>33</v>
      </c>
      <c r="H141" s="77">
        <f t="shared" si="26"/>
        <v>33</v>
      </c>
      <c r="I141" s="77">
        <f t="shared" si="26"/>
        <v>33</v>
      </c>
    </row>
    <row r="142" spans="1:9" ht="31.5" x14ac:dyDescent="0.25">
      <c r="A142" s="21" t="s">
        <v>19</v>
      </c>
      <c r="B142" s="79" t="s">
        <v>175</v>
      </c>
      <c r="C142" s="79" t="s">
        <v>60</v>
      </c>
      <c r="D142" s="79" t="s">
        <v>41</v>
      </c>
      <c r="E142" s="21" t="s">
        <v>280</v>
      </c>
      <c r="F142" s="21">
        <v>540</v>
      </c>
      <c r="G142" s="21">
        <v>33</v>
      </c>
      <c r="H142" s="77">
        <v>33</v>
      </c>
      <c r="I142" s="77">
        <v>33</v>
      </c>
    </row>
    <row r="143" spans="1:9" ht="15.75" x14ac:dyDescent="0.25">
      <c r="A143" s="76" t="s">
        <v>63</v>
      </c>
      <c r="B143" s="79" t="s">
        <v>175</v>
      </c>
      <c r="C143" s="70" t="s">
        <v>60</v>
      </c>
      <c r="D143" s="70" t="s">
        <v>42</v>
      </c>
      <c r="E143" s="89"/>
      <c r="F143" s="89"/>
      <c r="G143" s="83">
        <f>G144+G166</f>
        <v>9011</v>
      </c>
      <c r="H143" s="83">
        <f>H144+H166</f>
        <v>14420.3</v>
      </c>
      <c r="I143" s="83">
        <f>I144+I166</f>
        <v>13485.3</v>
      </c>
    </row>
    <row r="144" spans="1:9" ht="78.75" x14ac:dyDescent="0.25">
      <c r="A144" s="76" t="s">
        <v>304</v>
      </c>
      <c r="B144" s="79" t="s">
        <v>175</v>
      </c>
      <c r="C144" s="78" t="s">
        <v>60</v>
      </c>
      <c r="D144" s="78" t="s">
        <v>42</v>
      </c>
      <c r="E144" s="76" t="s">
        <v>222</v>
      </c>
      <c r="F144" s="76"/>
      <c r="G144" s="83">
        <f>G145+G148+G151+G154+G157+G160+G163</f>
        <v>9011</v>
      </c>
      <c r="H144" s="83">
        <f>H145+H148+H151+H154+H157+H160+H163</f>
        <v>11878.3</v>
      </c>
      <c r="I144" s="83">
        <f>I145+I148+I151+I154+I157+I160+I163</f>
        <v>11133.9</v>
      </c>
    </row>
    <row r="145" spans="1:9" ht="15.75" x14ac:dyDescent="0.25">
      <c r="A145" s="75" t="s">
        <v>221</v>
      </c>
      <c r="B145" s="80" t="s">
        <v>175</v>
      </c>
      <c r="C145" s="80" t="s">
        <v>60</v>
      </c>
      <c r="D145" s="80" t="s">
        <v>42</v>
      </c>
      <c r="E145" s="75" t="s">
        <v>220</v>
      </c>
      <c r="F145" s="75"/>
      <c r="G145" s="97">
        <f t="shared" ref="G145:I146" si="27">G146</f>
        <v>4600</v>
      </c>
      <c r="H145" s="97">
        <f t="shared" si="27"/>
        <v>5392</v>
      </c>
      <c r="I145" s="97">
        <f t="shared" si="27"/>
        <v>5112.6000000000004</v>
      </c>
    </row>
    <row r="146" spans="1:9" ht="47.25" x14ac:dyDescent="0.25">
      <c r="A146" s="21" t="s">
        <v>198</v>
      </c>
      <c r="B146" s="79" t="s">
        <v>175</v>
      </c>
      <c r="C146" s="79" t="s">
        <v>60</v>
      </c>
      <c r="D146" s="79" t="s">
        <v>42</v>
      </c>
      <c r="E146" s="21" t="s">
        <v>220</v>
      </c>
      <c r="F146" s="21">
        <v>200</v>
      </c>
      <c r="G146" s="77">
        <f t="shared" si="27"/>
        <v>4600</v>
      </c>
      <c r="H146" s="77">
        <f t="shared" si="27"/>
        <v>5392</v>
      </c>
      <c r="I146" s="77">
        <f t="shared" si="27"/>
        <v>5112.6000000000004</v>
      </c>
    </row>
    <row r="147" spans="1:9" ht="63" x14ac:dyDescent="0.25">
      <c r="A147" s="21" t="s">
        <v>197</v>
      </c>
      <c r="B147" s="79" t="s">
        <v>175</v>
      </c>
      <c r="C147" s="79" t="s">
        <v>60</v>
      </c>
      <c r="D147" s="79" t="s">
        <v>42</v>
      </c>
      <c r="E147" s="21" t="s">
        <v>220</v>
      </c>
      <c r="F147" s="21">
        <v>240</v>
      </c>
      <c r="G147" s="77">
        <v>4600</v>
      </c>
      <c r="H147" s="77">
        <v>5392</v>
      </c>
      <c r="I147" s="77">
        <v>5112.6000000000004</v>
      </c>
    </row>
    <row r="148" spans="1:9" ht="47.25" x14ac:dyDescent="0.25">
      <c r="A148" s="75" t="s">
        <v>219</v>
      </c>
      <c r="B148" s="80" t="s">
        <v>175</v>
      </c>
      <c r="C148" s="80" t="s">
        <v>60</v>
      </c>
      <c r="D148" s="80" t="s">
        <v>42</v>
      </c>
      <c r="E148" s="75" t="s">
        <v>218</v>
      </c>
      <c r="F148" s="76"/>
      <c r="G148" s="97">
        <f t="shared" ref="G148:I149" si="28">G149</f>
        <v>0</v>
      </c>
      <c r="H148" s="97">
        <f t="shared" si="28"/>
        <v>420</v>
      </c>
      <c r="I148" s="97">
        <f t="shared" si="28"/>
        <v>251.2</v>
      </c>
    </row>
    <row r="149" spans="1:9" ht="47.25" x14ac:dyDescent="0.25">
      <c r="A149" s="21" t="s">
        <v>198</v>
      </c>
      <c r="B149" s="79" t="s">
        <v>175</v>
      </c>
      <c r="C149" s="79" t="s">
        <v>60</v>
      </c>
      <c r="D149" s="79" t="s">
        <v>42</v>
      </c>
      <c r="E149" s="21" t="s">
        <v>217</v>
      </c>
      <c r="F149" s="21">
        <v>200</v>
      </c>
      <c r="G149" s="77">
        <f t="shared" si="28"/>
        <v>0</v>
      </c>
      <c r="H149" s="77">
        <f t="shared" si="28"/>
        <v>420</v>
      </c>
      <c r="I149" s="77">
        <f t="shared" si="28"/>
        <v>251.2</v>
      </c>
    </row>
    <row r="150" spans="1:9" ht="63" x14ac:dyDescent="0.25">
      <c r="A150" s="21" t="s">
        <v>197</v>
      </c>
      <c r="B150" s="79" t="s">
        <v>175</v>
      </c>
      <c r="C150" s="79" t="s">
        <v>60</v>
      </c>
      <c r="D150" s="79" t="s">
        <v>42</v>
      </c>
      <c r="E150" s="21" t="s">
        <v>217</v>
      </c>
      <c r="F150" s="21">
        <v>240</v>
      </c>
      <c r="G150" s="77"/>
      <c r="H150" s="77">
        <v>420</v>
      </c>
      <c r="I150" s="77">
        <v>251.2</v>
      </c>
    </row>
    <row r="151" spans="1:9" ht="31.5" x14ac:dyDescent="0.25">
      <c r="A151" s="75" t="s">
        <v>216</v>
      </c>
      <c r="B151" s="80" t="s">
        <v>175</v>
      </c>
      <c r="C151" s="80" t="s">
        <v>60</v>
      </c>
      <c r="D151" s="80" t="s">
        <v>42</v>
      </c>
      <c r="E151" s="75" t="s">
        <v>215</v>
      </c>
      <c r="F151" s="76"/>
      <c r="G151" s="97">
        <f t="shared" ref="G151:I152" si="29">G152</f>
        <v>780</v>
      </c>
      <c r="H151" s="97">
        <f t="shared" si="29"/>
        <v>735</v>
      </c>
      <c r="I151" s="97">
        <f t="shared" si="29"/>
        <v>732.4</v>
      </c>
    </row>
    <row r="152" spans="1:9" ht="47.25" x14ac:dyDescent="0.25">
      <c r="A152" s="21" t="s">
        <v>198</v>
      </c>
      <c r="B152" s="79" t="s">
        <v>175</v>
      </c>
      <c r="C152" s="79" t="s">
        <v>60</v>
      </c>
      <c r="D152" s="79" t="s">
        <v>42</v>
      </c>
      <c r="E152" s="21" t="s">
        <v>214</v>
      </c>
      <c r="F152" s="21">
        <v>200</v>
      </c>
      <c r="G152" s="77">
        <f t="shared" si="29"/>
        <v>780</v>
      </c>
      <c r="H152" s="77">
        <f t="shared" si="29"/>
        <v>735</v>
      </c>
      <c r="I152" s="77">
        <f t="shared" si="29"/>
        <v>732.4</v>
      </c>
    </row>
    <row r="153" spans="1:9" ht="63" x14ac:dyDescent="0.25">
      <c r="A153" s="21" t="s">
        <v>197</v>
      </c>
      <c r="B153" s="79" t="s">
        <v>175</v>
      </c>
      <c r="C153" s="79" t="s">
        <v>60</v>
      </c>
      <c r="D153" s="79" t="s">
        <v>42</v>
      </c>
      <c r="E153" s="21" t="s">
        <v>214</v>
      </c>
      <c r="F153" s="21">
        <v>240</v>
      </c>
      <c r="G153" s="77">
        <v>780</v>
      </c>
      <c r="H153" s="77">
        <v>735</v>
      </c>
      <c r="I153" s="77">
        <v>732.4</v>
      </c>
    </row>
    <row r="154" spans="1:9" ht="47.25" x14ac:dyDescent="0.25">
      <c r="A154" s="75" t="s">
        <v>213</v>
      </c>
      <c r="B154" s="79" t="s">
        <v>175</v>
      </c>
      <c r="C154" s="80" t="s">
        <v>60</v>
      </c>
      <c r="D154" s="80" t="s">
        <v>42</v>
      </c>
      <c r="E154" s="75" t="s">
        <v>212</v>
      </c>
      <c r="F154" s="76"/>
      <c r="G154" s="97">
        <f t="shared" ref="G154:I155" si="30">G155</f>
        <v>620</v>
      </c>
      <c r="H154" s="97">
        <f t="shared" si="30"/>
        <v>679</v>
      </c>
      <c r="I154" s="97">
        <f t="shared" si="30"/>
        <v>662.4</v>
      </c>
    </row>
    <row r="155" spans="1:9" ht="47.25" x14ac:dyDescent="0.25">
      <c r="A155" s="21" t="s">
        <v>198</v>
      </c>
      <c r="B155" s="79" t="s">
        <v>175</v>
      </c>
      <c r="C155" s="79" t="s">
        <v>60</v>
      </c>
      <c r="D155" s="79" t="s">
        <v>42</v>
      </c>
      <c r="E155" s="21" t="s">
        <v>211</v>
      </c>
      <c r="F155" s="21">
        <v>200</v>
      </c>
      <c r="G155" s="77">
        <f t="shared" si="30"/>
        <v>620</v>
      </c>
      <c r="H155" s="77">
        <f t="shared" si="30"/>
        <v>679</v>
      </c>
      <c r="I155" s="77">
        <f t="shared" si="30"/>
        <v>662.4</v>
      </c>
    </row>
    <row r="156" spans="1:9" ht="63" x14ac:dyDescent="0.25">
      <c r="A156" s="21" t="s">
        <v>197</v>
      </c>
      <c r="B156" s="79" t="s">
        <v>175</v>
      </c>
      <c r="C156" s="79" t="s">
        <v>60</v>
      </c>
      <c r="D156" s="79" t="s">
        <v>42</v>
      </c>
      <c r="E156" s="21" t="s">
        <v>211</v>
      </c>
      <c r="F156" s="21">
        <v>240</v>
      </c>
      <c r="G156" s="77">
        <v>620</v>
      </c>
      <c r="H156" s="77">
        <v>679</v>
      </c>
      <c r="I156" s="77">
        <v>662.4</v>
      </c>
    </row>
    <row r="157" spans="1:9" ht="47.25" x14ac:dyDescent="0.25">
      <c r="A157" s="75" t="s">
        <v>210</v>
      </c>
      <c r="B157" s="79" t="s">
        <v>175</v>
      </c>
      <c r="C157" s="80" t="s">
        <v>60</v>
      </c>
      <c r="D157" s="80" t="s">
        <v>42</v>
      </c>
      <c r="E157" s="75" t="s">
        <v>209</v>
      </c>
      <c r="F157" s="76"/>
      <c r="G157" s="97">
        <f t="shared" ref="G157:I158" si="31">G158</f>
        <v>610</v>
      </c>
      <c r="H157" s="97">
        <f t="shared" si="31"/>
        <v>810</v>
      </c>
      <c r="I157" s="97">
        <f t="shared" si="31"/>
        <v>796.3</v>
      </c>
    </row>
    <row r="158" spans="1:9" ht="47.25" x14ac:dyDescent="0.25">
      <c r="A158" s="21" t="s">
        <v>198</v>
      </c>
      <c r="B158" s="79" t="s">
        <v>175</v>
      </c>
      <c r="C158" s="79" t="s">
        <v>60</v>
      </c>
      <c r="D158" s="79" t="s">
        <v>42</v>
      </c>
      <c r="E158" s="21" t="s">
        <v>208</v>
      </c>
      <c r="F158" s="21">
        <v>200</v>
      </c>
      <c r="G158" s="77">
        <f t="shared" si="31"/>
        <v>610</v>
      </c>
      <c r="H158" s="77">
        <f t="shared" si="31"/>
        <v>810</v>
      </c>
      <c r="I158" s="77">
        <f t="shared" si="31"/>
        <v>796.3</v>
      </c>
    </row>
    <row r="159" spans="1:9" ht="63" x14ac:dyDescent="0.25">
      <c r="A159" s="21" t="s">
        <v>197</v>
      </c>
      <c r="B159" s="79" t="s">
        <v>175</v>
      </c>
      <c r="C159" s="79" t="s">
        <v>60</v>
      </c>
      <c r="D159" s="79" t="s">
        <v>42</v>
      </c>
      <c r="E159" s="21" t="s">
        <v>208</v>
      </c>
      <c r="F159" s="21">
        <v>240</v>
      </c>
      <c r="G159" s="77">
        <v>610</v>
      </c>
      <c r="H159" s="77">
        <v>810</v>
      </c>
      <c r="I159" s="77">
        <v>796.3</v>
      </c>
    </row>
    <row r="160" spans="1:9" ht="31.5" x14ac:dyDescent="0.25">
      <c r="A160" s="75" t="s">
        <v>207</v>
      </c>
      <c r="B160" s="79" t="s">
        <v>175</v>
      </c>
      <c r="C160" s="80" t="s">
        <v>60</v>
      </c>
      <c r="D160" s="80" t="s">
        <v>42</v>
      </c>
      <c r="E160" s="75" t="s">
        <v>206</v>
      </c>
      <c r="F160" s="76"/>
      <c r="G160" s="97">
        <f t="shared" ref="G160:I161" si="32">G161</f>
        <v>600</v>
      </c>
      <c r="H160" s="97">
        <f t="shared" si="32"/>
        <v>520</v>
      </c>
      <c r="I160" s="97">
        <f t="shared" si="32"/>
        <v>513.6</v>
      </c>
    </row>
    <row r="161" spans="1:9" ht="47.25" x14ac:dyDescent="0.25">
      <c r="A161" s="21" t="s">
        <v>198</v>
      </c>
      <c r="B161" s="79" t="s">
        <v>175</v>
      </c>
      <c r="C161" s="79" t="s">
        <v>60</v>
      </c>
      <c r="D161" s="79" t="s">
        <v>42</v>
      </c>
      <c r="E161" s="21" t="s">
        <v>205</v>
      </c>
      <c r="F161" s="21">
        <v>200</v>
      </c>
      <c r="G161" s="77">
        <f t="shared" si="32"/>
        <v>600</v>
      </c>
      <c r="H161" s="77">
        <f t="shared" si="32"/>
        <v>520</v>
      </c>
      <c r="I161" s="77">
        <f t="shared" si="32"/>
        <v>513.6</v>
      </c>
    </row>
    <row r="162" spans="1:9" ht="63" x14ac:dyDescent="0.25">
      <c r="A162" s="21" t="s">
        <v>197</v>
      </c>
      <c r="B162" s="79" t="s">
        <v>175</v>
      </c>
      <c r="C162" s="79" t="s">
        <v>60</v>
      </c>
      <c r="D162" s="79" t="s">
        <v>42</v>
      </c>
      <c r="E162" s="21" t="s">
        <v>205</v>
      </c>
      <c r="F162" s="21">
        <v>240</v>
      </c>
      <c r="G162" s="77">
        <v>600</v>
      </c>
      <c r="H162" s="77">
        <v>520</v>
      </c>
      <c r="I162" s="77">
        <v>513.6</v>
      </c>
    </row>
    <row r="163" spans="1:9" ht="31.5" x14ac:dyDescent="0.25">
      <c r="A163" s="75" t="s">
        <v>204</v>
      </c>
      <c r="B163" s="79" t="s">
        <v>175</v>
      </c>
      <c r="C163" s="80" t="s">
        <v>60</v>
      </c>
      <c r="D163" s="80" t="s">
        <v>42</v>
      </c>
      <c r="E163" s="75" t="s">
        <v>203</v>
      </c>
      <c r="F163" s="76"/>
      <c r="G163" s="97">
        <f t="shared" ref="G163:I164" si="33">G164</f>
        <v>1801</v>
      </c>
      <c r="H163" s="97">
        <f t="shared" si="33"/>
        <v>3322.3</v>
      </c>
      <c r="I163" s="97">
        <f t="shared" si="33"/>
        <v>3065.4</v>
      </c>
    </row>
    <row r="164" spans="1:9" ht="47.25" x14ac:dyDescent="0.25">
      <c r="A164" s="21" t="s">
        <v>198</v>
      </c>
      <c r="B164" s="79" t="s">
        <v>175</v>
      </c>
      <c r="C164" s="79" t="s">
        <v>60</v>
      </c>
      <c r="D164" s="79" t="s">
        <v>42</v>
      </c>
      <c r="E164" s="21" t="s">
        <v>202</v>
      </c>
      <c r="F164" s="21">
        <v>200</v>
      </c>
      <c r="G164" s="77">
        <f t="shared" si="33"/>
        <v>1801</v>
      </c>
      <c r="H164" s="77">
        <f t="shared" si="33"/>
        <v>3322.3</v>
      </c>
      <c r="I164" s="77">
        <f t="shared" si="33"/>
        <v>3065.4</v>
      </c>
    </row>
    <row r="165" spans="1:9" ht="63" x14ac:dyDescent="0.25">
      <c r="A165" s="21" t="s">
        <v>197</v>
      </c>
      <c r="B165" s="79" t="s">
        <v>175</v>
      </c>
      <c r="C165" s="79" t="s">
        <v>60</v>
      </c>
      <c r="D165" s="79" t="s">
        <v>42</v>
      </c>
      <c r="E165" s="21" t="s">
        <v>202</v>
      </c>
      <c r="F165" s="21">
        <v>240</v>
      </c>
      <c r="G165" s="77">
        <v>1801</v>
      </c>
      <c r="H165" s="77">
        <v>3322.3</v>
      </c>
      <c r="I165" s="77">
        <v>3065.4</v>
      </c>
    </row>
    <row r="166" spans="1:9" ht="78.75" x14ac:dyDescent="0.25">
      <c r="A166" s="21" t="s">
        <v>328</v>
      </c>
      <c r="B166" s="79" t="s">
        <v>175</v>
      </c>
      <c r="C166" s="79" t="s">
        <v>60</v>
      </c>
      <c r="D166" s="79" t="s">
        <v>42</v>
      </c>
      <c r="E166" s="21" t="s">
        <v>329</v>
      </c>
      <c r="F166" s="21"/>
      <c r="G166" s="77">
        <f>G167+G170</f>
        <v>0</v>
      </c>
      <c r="H166" s="77">
        <f>H167+H170</f>
        <v>2542</v>
      </c>
      <c r="I166" s="77">
        <f>I167+I170</f>
        <v>2351.4</v>
      </c>
    </row>
    <row r="167" spans="1:9" ht="31.5" x14ac:dyDescent="0.25">
      <c r="A167" s="21" t="s">
        <v>330</v>
      </c>
      <c r="B167" s="79" t="s">
        <v>175</v>
      </c>
      <c r="C167" s="79" t="s">
        <v>60</v>
      </c>
      <c r="D167" s="79" t="s">
        <v>42</v>
      </c>
      <c r="E167" s="21" t="s">
        <v>331</v>
      </c>
      <c r="F167" s="21"/>
      <c r="G167" s="77">
        <f t="shared" ref="G167:I168" si="34">G168</f>
        <v>0</v>
      </c>
      <c r="H167" s="77">
        <f t="shared" si="34"/>
        <v>100</v>
      </c>
      <c r="I167" s="77">
        <f t="shared" si="34"/>
        <v>99.9</v>
      </c>
    </row>
    <row r="168" spans="1:9" ht="47.25" x14ac:dyDescent="0.25">
      <c r="A168" s="21" t="s">
        <v>198</v>
      </c>
      <c r="B168" s="79" t="s">
        <v>175</v>
      </c>
      <c r="C168" s="79" t="s">
        <v>60</v>
      </c>
      <c r="D168" s="79" t="s">
        <v>42</v>
      </c>
      <c r="E168" s="21" t="s">
        <v>331</v>
      </c>
      <c r="F168" s="21">
        <v>200</v>
      </c>
      <c r="G168" s="77">
        <f t="shared" si="34"/>
        <v>0</v>
      </c>
      <c r="H168" s="77">
        <f t="shared" si="34"/>
        <v>100</v>
      </c>
      <c r="I168" s="77">
        <f t="shared" si="34"/>
        <v>99.9</v>
      </c>
    </row>
    <row r="169" spans="1:9" ht="63" x14ac:dyDescent="0.25">
      <c r="A169" s="21" t="s">
        <v>197</v>
      </c>
      <c r="B169" s="79" t="s">
        <v>175</v>
      </c>
      <c r="C169" s="79" t="s">
        <v>60</v>
      </c>
      <c r="D169" s="79" t="s">
        <v>42</v>
      </c>
      <c r="E169" s="21" t="s">
        <v>331</v>
      </c>
      <c r="F169" s="21">
        <v>240</v>
      </c>
      <c r="G169" s="21"/>
      <c r="H169" s="77">
        <v>100</v>
      </c>
      <c r="I169" s="77">
        <v>99.9</v>
      </c>
    </row>
    <row r="170" spans="1:9" ht="47.25" x14ac:dyDescent="0.25">
      <c r="A170" s="21" t="s">
        <v>332</v>
      </c>
      <c r="B170" s="79" t="s">
        <v>175</v>
      </c>
      <c r="C170" s="79" t="s">
        <v>60</v>
      </c>
      <c r="D170" s="79" t="s">
        <v>42</v>
      </c>
      <c r="E170" s="21" t="s">
        <v>333</v>
      </c>
      <c r="F170" s="21"/>
      <c r="G170" s="77">
        <f t="shared" ref="G170:I171" si="35">G171</f>
        <v>0</v>
      </c>
      <c r="H170" s="77">
        <f t="shared" si="35"/>
        <v>2442</v>
      </c>
      <c r="I170" s="77">
        <f t="shared" si="35"/>
        <v>2251.5</v>
      </c>
    </row>
    <row r="171" spans="1:9" ht="47.25" x14ac:dyDescent="0.25">
      <c r="A171" s="21" t="s">
        <v>198</v>
      </c>
      <c r="B171" s="79" t="s">
        <v>175</v>
      </c>
      <c r="C171" s="79" t="s">
        <v>60</v>
      </c>
      <c r="D171" s="79" t="s">
        <v>42</v>
      </c>
      <c r="E171" s="21" t="s">
        <v>333</v>
      </c>
      <c r="F171" s="21">
        <v>200</v>
      </c>
      <c r="G171" s="77">
        <f t="shared" si="35"/>
        <v>0</v>
      </c>
      <c r="H171" s="77">
        <f t="shared" si="35"/>
        <v>2442</v>
      </c>
      <c r="I171" s="77">
        <f t="shared" si="35"/>
        <v>2251.5</v>
      </c>
    </row>
    <row r="172" spans="1:9" ht="63" x14ac:dyDescent="0.25">
      <c r="A172" s="21" t="s">
        <v>197</v>
      </c>
      <c r="B172" s="79" t="s">
        <v>175</v>
      </c>
      <c r="C172" s="79" t="s">
        <v>60</v>
      </c>
      <c r="D172" s="79" t="s">
        <v>42</v>
      </c>
      <c r="E172" s="21" t="s">
        <v>333</v>
      </c>
      <c r="F172" s="21">
        <v>240</v>
      </c>
      <c r="G172" s="21"/>
      <c r="H172" s="77">
        <v>2442</v>
      </c>
      <c r="I172" s="77">
        <v>2251.5</v>
      </c>
    </row>
    <row r="173" spans="1:9" ht="15.75" x14ac:dyDescent="0.25">
      <c r="A173" s="89" t="s">
        <v>201</v>
      </c>
      <c r="B173" s="79" t="s">
        <v>175</v>
      </c>
      <c r="C173" s="70" t="s">
        <v>45</v>
      </c>
      <c r="D173" s="70" t="s">
        <v>181</v>
      </c>
      <c r="E173" s="89"/>
      <c r="F173" s="89"/>
      <c r="G173" s="83">
        <f t="shared" ref="G173:I175" si="36">G174</f>
        <v>107</v>
      </c>
      <c r="H173" s="83">
        <f t="shared" si="36"/>
        <v>107</v>
      </c>
      <c r="I173" s="83">
        <f t="shared" si="36"/>
        <v>107</v>
      </c>
    </row>
    <row r="174" spans="1:9" ht="31.5" x14ac:dyDescent="0.25">
      <c r="A174" s="76" t="s">
        <v>65</v>
      </c>
      <c r="B174" s="79" t="s">
        <v>175</v>
      </c>
      <c r="C174" s="70" t="s">
        <v>45</v>
      </c>
      <c r="D174" s="70" t="s">
        <v>45</v>
      </c>
      <c r="E174" s="89"/>
      <c r="F174" s="89"/>
      <c r="G174" s="83">
        <f t="shared" si="36"/>
        <v>107</v>
      </c>
      <c r="H174" s="83">
        <f t="shared" si="36"/>
        <v>107</v>
      </c>
      <c r="I174" s="83">
        <f t="shared" si="36"/>
        <v>107</v>
      </c>
    </row>
    <row r="175" spans="1:9" ht="94.5" x14ac:dyDescent="0.25">
      <c r="A175" s="76" t="s">
        <v>310</v>
      </c>
      <c r="B175" s="79" t="s">
        <v>175</v>
      </c>
      <c r="C175" s="78" t="s">
        <v>45</v>
      </c>
      <c r="D175" s="78" t="s">
        <v>45</v>
      </c>
      <c r="E175" s="76" t="s">
        <v>200</v>
      </c>
      <c r="F175" s="76"/>
      <c r="G175" s="83">
        <f>G176</f>
        <v>107</v>
      </c>
      <c r="H175" s="83">
        <f t="shared" si="36"/>
        <v>107</v>
      </c>
      <c r="I175" s="83">
        <f t="shared" si="36"/>
        <v>107</v>
      </c>
    </row>
    <row r="176" spans="1:9" ht="110.25" x14ac:dyDescent="0.25">
      <c r="A176" s="21" t="s">
        <v>196</v>
      </c>
      <c r="B176" s="79" t="s">
        <v>175</v>
      </c>
      <c r="C176" s="79" t="s">
        <v>45</v>
      </c>
      <c r="D176" s="79" t="s">
        <v>45</v>
      </c>
      <c r="E176" s="21" t="s">
        <v>195</v>
      </c>
      <c r="F176" s="21"/>
      <c r="G176" s="77">
        <f t="shared" ref="G176:I177" si="37">G177</f>
        <v>107</v>
      </c>
      <c r="H176" s="77">
        <f t="shared" si="37"/>
        <v>107</v>
      </c>
      <c r="I176" s="77">
        <f t="shared" si="37"/>
        <v>107</v>
      </c>
    </row>
    <row r="177" spans="1:9" ht="31.5" x14ac:dyDescent="0.25">
      <c r="A177" s="21" t="s">
        <v>189</v>
      </c>
      <c r="B177" s="79" t="s">
        <v>175</v>
      </c>
      <c r="C177" s="79" t="s">
        <v>45</v>
      </c>
      <c r="D177" s="79" t="s">
        <v>45</v>
      </c>
      <c r="E177" s="21" t="s">
        <v>195</v>
      </c>
      <c r="F177" s="21">
        <v>500</v>
      </c>
      <c r="G177" s="77">
        <f t="shared" si="37"/>
        <v>107</v>
      </c>
      <c r="H177" s="77">
        <f t="shared" si="37"/>
        <v>107</v>
      </c>
      <c r="I177" s="77">
        <f t="shared" si="37"/>
        <v>107</v>
      </c>
    </row>
    <row r="178" spans="1:9" ht="31.5" x14ac:dyDescent="0.25">
      <c r="A178" s="21" t="s">
        <v>19</v>
      </c>
      <c r="B178" s="79" t="s">
        <v>175</v>
      </c>
      <c r="C178" s="79" t="s">
        <v>45</v>
      </c>
      <c r="D178" s="79" t="s">
        <v>45</v>
      </c>
      <c r="E178" s="21" t="s">
        <v>194</v>
      </c>
      <c r="F178" s="21">
        <v>540</v>
      </c>
      <c r="G178" s="77">
        <v>107</v>
      </c>
      <c r="H178" s="77">
        <v>107</v>
      </c>
      <c r="I178" s="77">
        <v>107</v>
      </c>
    </row>
    <row r="179" spans="1:9" ht="31.5" x14ac:dyDescent="0.25">
      <c r="A179" s="89" t="s">
        <v>193</v>
      </c>
      <c r="B179" s="70" t="s">
        <v>175</v>
      </c>
      <c r="C179" s="70" t="s">
        <v>55</v>
      </c>
      <c r="D179" s="70" t="s">
        <v>181</v>
      </c>
      <c r="E179" s="89"/>
      <c r="F179" s="89"/>
      <c r="G179" s="83">
        <f t="shared" ref="G179:I180" si="38">G180</f>
        <v>21183</v>
      </c>
      <c r="H179" s="83">
        <f t="shared" si="38"/>
        <v>21222.2</v>
      </c>
      <c r="I179" s="83">
        <f t="shared" si="38"/>
        <v>21222.2</v>
      </c>
    </row>
    <row r="180" spans="1:9" ht="15.75" x14ac:dyDescent="0.25">
      <c r="A180" s="76" t="s">
        <v>67</v>
      </c>
      <c r="B180" s="70" t="s">
        <v>175</v>
      </c>
      <c r="C180" s="70" t="s">
        <v>55</v>
      </c>
      <c r="D180" s="70" t="s">
        <v>40</v>
      </c>
      <c r="E180" s="89"/>
      <c r="F180" s="89"/>
      <c r="G180" s="87">
        <f t="shared" si="38"/>
        <v>21183</v>
      </c>
      <c r="H180" s="87">
        <f t="shared" si="38"/>
        <v>21222.2</v>
      </c>
      <c r="I180" s="87">
        <f t="shared" si="38"/>
        <v>21222.2</v>
      </c>
    </row>
    <row r="181" spans="1:9" ht="78.75" x14ac:dyDescent="0.25">
      <c r="A181" s="76" t="s">
        <v>311</v>
      </c>
      <c r="B181" s="79" t="s">
        <v>175</v>
      </c>
      <c r="C181" s="78" t="s">
        <v>55</v>
      </c>
      <c r="D181" s="78" t="s">
        <v>40</v>
      </c>
      <c r="E181" s="76" t="s">
        <v>192</v>
      </c>
      <c r="F181" s="76"/>
      <c r="G181" s="77">
        <f>G182+G185</f>
        <v>21183</v>
      </c>
      <c r="H181" s="77">
        <f>H182+H185</f>
        <v>21222.2</v>
      </c>
      <c r="I181" s="77">
        <f>I182+I185</f>
        <v>21222.2</v>
      </c>
    </row>
    <row r="182" spans="1:9" ht="47.25" x14ac:dyDescent="0.25">
      <c r="A182" s="75" t="s">
        <v>191</v>
      </c>
      <c r="B182" s="79" t="s">
        <v>175</v>
      </c>
      <c r="C182" s="80" t="s">
        <v>55</v>
      </c>
      <c r="D182" s="80" t="s">
        <v>40</v>
      </c>
      <c r="E182" s="21" t="s">
        <v>334</v>
      </c>
      <c r="F182" s="76"/>
      <c r="G182" s="77">
        <f t="shared" ref="G182:I183" si="39">G183</f>
        <v>0</v>
      </c>
      <c r="H182" s="77">
        <f t="shared" si="39"/>
        <v>39.200000000000003</v>
      </c>
      <c r="I182" s="77">
        <f t="shared" si="39"/>
        <v>39.200000000000003</v>
      </c>
    </row>
    <row r="183" spans="1:9" ht="63" x14ac:dyDescent="0.25">
      <c r="A183" s="21" t="s">
        <v>178</v>
      </c>
      <c r="B183" s="79" t="s">
        <v>175</v>
      </c>
      <c r="C183" s="79" t="s">
        <v>55</v>
      </c>
      <c r="D183" s="79" t="s">
        <v>40</v>
      </c>
      <c r="E183" s="21" t="s">
        <v>334</v>
      </c>
      <c r="F183" s="21">
        <v>600</v>
      </c>
      <c r="G183" s="77">
        <f t="shared" si="39"/>
        <v>0</v>
      </c>
      <c r="H183" s="77">
        <f t="shared" si="39"/>
        <v>39.200000000000003</v>
      </c>
      <c r="I183" s="77">
        <f t="shared" si="39"/>
        <v>39.200000000000003</v>
      </c>
    </row>
    <row r="184" spans="1:9" ht="31.5" x14ac:dyDescent="0.25">
      <c r="A184" s="21" t="s">
        <v>177</v>
      </c>
      <c r="B184" s="79" t="s">
        <v>175</v>
      </c>
      <c r="C184" s="79" t="s">
        <v>55</v>
      </c>
      <c r="D184" s="79" t="s">
        <v>40</v>
      </c>
      <c r="E184" s="21" t="s">
        <v>334</v>
      </c>
      <c r="F184" s="21">
        <v>620</v>
      </c>
      <c r="G184" s="77"/>
      <c r="H184" s="77">
        <v>39.200000000000003</v>
      </c>
      <c r="I184" s="77">
        <v>39.200000000000003</v>
      </c>
    </row>
    <row r="185" spans="1:9" ht="110.25" x14ac:dyDescent="0.25">
      <c r="A185" s="76" t="s">
        <v>190</v>
      </c>
      <c r="B185" s="80" t="s">
        <v>175</v>
      </c>
      <c r="C185" s="80" t="s">
        <v>55</v>
      </c>
      <c r="D185" s="80" t="s">
        <v>40</v>
      </c>
      <c r="E185" s="21" t="s">
        <v>334</v>
      </c>
      <c r="F185" s="75"/>
      <c r="G185" s="77">
        <f t="shared" ref="G185:I186" si="40">G186</f>
        <v>21183</v>
      </c>
      <c r="H185" s="77">
        <f t="shared" si="40"/>
        <v>21183</v>
      </c>
      <c r="I185" s="77">
        <f t="shared" si="40"/>
        <v>21183</v>
      </c>
    </row>
    <row r="186" spans="1:9" ht="15.75" x14ac:dyDescent="0.25">
      <c r="A186" s="21" t="s">
        <v>189</v>
      </c>
      <c r="B186" s="80" t="s">
        <v>175</v>
      </c>
      <c r="C186" s="79" t="s">
        <v>55</v>
      </c>
      <c r="D186" s="79" t="s">
        <v>40</v>
      </c>
      <c r="E186" s="21" t="s">
        <v>334</v>
      </c>
      <c r="F186" s="21">
        <v>500</v>
      </c>
      <c r="G186" s="77">
        <f t="shared" si="40"/>
        <v>21183</v>
      </c>
      <c r="H186" s="77">
        <f t="shared" si="40"/>
        <v>21183</v>
      </c>
      <c r="I186" s="77">
        <f t="shared" si="40"/>
        <v>21183</v>
      </c>
    </row>
    <row r="187" spans="1:9" ht="31.5" x14ac:dyDescent="0.25">
      <c r="A187" s="21" t="s">
        <v>19</v>
      </c>
      <c r="B187" s="80" t="s">
        <v>175</v>
      </c>
      <c r="C187" s="79" t="s">
        <v>55</v>
      </c>
      <c r="D187" s="79" t="s">
        <v>40</v>
      </c>
      <c r="E187" s="21" t="s">
        <v>334</v>
      </c>
      <c r="F187" s="21">
        <v>540</v>
      </c>
      <c r="G187" s="77">
        <v>21183</v>
      </c>
      <c r="H187" s="77">
        <v>21183</v>
      </c>
      <c r="I187" s="77">
        <v>21183</v>
      </c>
    </row>
    <row r="188" spans="1:9" ht="15.75" x14ac:dyDescent="0.25">
      <c r="A188" s="89" t="s">
        <v>188</v>
      </c>
      <c r="B188" s="79" t="s">
        <v>175</v>
      </c>
      <c r="C188" s="70">
        <v>10</v>
      </c>
      <c r="D188" s="70" t="s">
        <v>181</v>
      </c>
      <c r="E188" s="89"/>
      <c r="F188" s="89"/>
      <c r="G188" s="83">
        <f>G189+G194</f>
        <v>300</v>
      </c>
      <c r="H188" s="83">
        <f t="shared" ref="H188:I188" si="41">H189+H194</f>
        <v>556.9</v>
      </c>
      <c r="I188" s="83">
        <f t="shared" si="41"/>
        <v>556.5</v>
      </c>
    </row>
    <row r="189" spans="1:9" ht="15.75" x14ac:dyDescent="0.25">
      <c r="A189" s="76" t="s">
        <v>69</v>
      </c>
      <c r="B189" s="79" t="s">
        <v>175</v>
      </c>
      <c r="C189" s="78">
        <v>10</v>
      </c>
      <c r="D189" s="78" t="s">
        <v>40</v>
      </c>
      <c r="E189" s="76"/>
      <c r="F189" s="76"/>
      <c r="G189" s="87">
        <f t="shared" ref="G189:I192" si="42">G190</f>
        <v>300</v>
      </c>
      <c r="H189" s="87">
        <f t="shared" si="42"/>
        <v>307</v>
      </c>
      <c r="I189" s="87">
        <f t="shared" si="42"/>
        <v>307</v>
      </c>
    </row>
    <row r="190" spans="1:9" ht="78.75" x14ac:dyDescent="0.25">
      <c r="A190" s="76" t="s">
        <v>296</v>
      </c>
      <c r="B190" s="79" t="s">
        <v>175</v>
      </c>
      <c r="C190" s="78">
        <v>10</v>
      </c>
      <c r="D190" s="78" t="s">
        <v>40</v>
      </c>
      <c r="E190" s="76" t="s">
        <v>187</v>
      </c>
      <c r="F190" s="76"/>
      <c r="G190" s="87">
        <f t="shared" si="42"/>
        <v>300</v>
      </c>
      <c r="H190" s="87">
        <f t="shared" si="42"/>
        <v>307</v>
      </c>
      <c r="I190" s="87">
        <f t="shared" si="42"/>
        <v>307</v>
      </c>
    </row>
    <row r="191" spans="1:9" ht="110.25" x14ac:dyDescent="0.25">
      <c r="A191" s="75" t="s">
        <v>312</v>
      </c>
      <c r="B191" s="79" t="s">
        <v>175</v>
      </c>
      <c r="C191" s="80">
        <v>10</v>
      </c>
      <c r="D191" s="80" t="s">
        <v>40</v>
      </c>
      <c r="E191" s="75" t="s">
        <v>186</v>
      </c>
      <c r="F191" s="75"/>
      <c r="G191" s="77">
        <f t="shared" si="42"/>
        <v>300</v>
      </c>
      <c r="H191" s="77">
        <f t="shared" si="42"/>
        <v>307</v>
      </c>
      <c r="I191" s="77">
        <f t="shared" si="42"/>
        <v>307</v>
      </c>
    </row>
    <row r="192" spans="1:9" ht="31.5" x14ac:dyDescent="0.25">
      <c r="A192" s="21" t="s">
        <v>185</v>
      </c>
      <c r="B192" s="79" t="s">
        <v>175</v>
      </c>
      <c r="C192" s="79">
        <v>10</v>
      </c>
      <c r="D192" s="79" t="s">
        <v>40</v>
      </c>
      <c r="E192" s="21" t="s">
        <v>183</v>
      </c>
      <c r="F192" s="21">
        <v>300</v>
      </c>
      <c r="G192" s="71">
        <f t="shared" si="42"/>
        <v>300</v>
      </c>
      <c r="H192" s="71">
        <f t="shared" si="42"/>
        <v>307</v>
      </c>
      <c r="I192" s="71">
        <f t="shared" si="42"/>
        <v>307</v>
      </c>
    </row>
    <row r="193" spans="1:9" ht="47.25" x14ac:dyDescent="0.25">
      <c r="A193" s="21" t="s">
        <v>184</v>
      </c>
      <c r="B193" s="79" t="s">
        <v>175</v>
      </c>
      <c r="C193" s="79">
        <v>10</v>
      </c>
      <c r="D193" s="79" t="s">
        <v>40</v>
      </c>
      <c r="E193" s="21" t="s">
        <v>183</v>
      </c>
      <c r="F193" s="21">
        <v>320</v>
      </c>
      <c r="G193" s="71">
        <v>300</v>
      </c>
      <c r="H193" s="71">
        <v>307</v>
      </c>
      <c r="I193" s="71">
        <v>307</v>
      </c>
    </row>
    <row r="194" spans="1:9" ht="31.5" x14ac:dyDescent="0.25">
      <c r="A194" s="21" t="s">
        <v>174</v>
      </c>
      <c r="B194" s="79" t="s">
        <v>175</v>
      </c>
      <c r="C194" s="21">
        <v>10</v>
      </c>
      <c r="D194" s="79" t="s">
        <v>42</v>
      </c>
      <c r="E194" s="21"/>
      <c r="F194" s="21"/>
      <c r="G194" s="21"/>
      <c r="H194" s="71">
        <f>H195+H199</f>
        <v>249.9</v>
      </c>
      <c r="I194" s="71">
        <f>I195+I199</f>
        <v>249.5</v>
      </c>
    </row>
    <row r="195" spans="1:9" ht="78.75" x14ac:dyDescent="0.25">
      <c r="A195" s="21" t="s">
        <v>335</v>
      </c>
      <c r="B195" s="79" t="s">
        <v>175</v>
      </c>
      <c r="C195" s="21">
        <v>10</v>
      </c>
      <c r="D195" s="79" t="s">
        <v>42</v>
      </c>
      <c r="E195" s="21"/>
      <c r="F195" s="21"/>
      <c r="G195" s="21"/>
      <c r="H195" s="71">
        <f t="shared" ref="H195:I197" si="43">H196</f>
        <v>199.9</v>
      </c>
      <c r="I195" s="71">
        <f t="shared" si="43"/>
        <v>199.5</v>
      </c>
    </row>
    <row r="196" spans="1:9" ht="31.5" x14ac:dyDescent="0.25">
      <c r="A196" s="21" t="s">
        <v>336</v>
      </c>
      <c r="B196" s="79" t="s">
        <v>175</v>
      </c>
      <c r="C196" s="21">
        <v>10</v>
      </c>
      <c r="D196" s="79" t="s">
        <v>42</v>
      </c>
      <c r="E196" s="21" t="s">
        <v>337</v>
      </c>
      <c r="F196" s="21"/>
      <c r="G196" s="21"/>
      <c r="H196" s="71">
        <f t="shared" si="43"/>
        <v>199.9</v>
      </c>
      <c r="I196" s="71">
        <f t="shared" si="43"/>
        <v>199.5</v>
      </c>
    </row>
    <row r="197" spans="1:9" ht="31.5" x14ac:dyDescent="0.25">
      <c r="A197" s="21" t="s">
        <v>185</v>
      </c>
      <c r="B197" s="79" t="s">
        <v>175</v>
      </c>
      <c r="C197" s="21">
        <v>10</v>
      </c>
      <c r="D197" s="79" t="s">
        <v>42</v>
      </c>
      <c r="E197" s="21" t="s">
        <v>183</v>
      </c>
      <c r="F197" s="21">
        <v>300</v>
      </c>
      <c r="G197" s="21"/>
      <c r="H197" s="71">
        <f t="shared" si="43"/>
        <v>199.9</v>
      </c>
      <c r="I197" s="71">
        <f t="shared" si="43"/>
        <v>199.5</v>
      </c>
    </row>
    <row r="198" spans="1:9" ht="47.25" x14ac:dyDescent="0.25">
      <c r="A198" s="21" t="s">
        <v>184</v>
      </c>
      <c r="B198" s="79" t="s">
        <v>175</v>
      </c>
      <c r="C198" s="21">
        <v>10</v>
      </c>
      <c r="D198" s="79" t="s">
        <v>42</v>
      </c>
      <c r="E198" s="21" t="s">
        <v>183</v>
      </c>
      <c r="F198" s="21">
        <v>320</v>
      </c>
      <c r="G198" s="21"/>
      <c r="H198" s="71">
        <v>199.9</v>
      </c>
      <c r="I198" s="71">
        <v>199.5</v>
      </c>
    </row>
    <row r="199" spans="1:9" ht="47.25" x14ac:dyDescent="0.25">
      <c r="A199" s="21" t="s">
        <v>338</v>
      </c>
      <c r="B199" s="79" t="s">
        <v>175</v>
      </c>
      <c r="C199" s="21">
        <v>10</v>
      </c>
      <c r="D199" s="79" t="s">
        <v>42</v>
      </c>
      <c r="E199" s="21" t="s">
        <v>339</v>
      </c>
      <c r="F199" s="21"/>
      <c r="G199" s="21">
        <v>50</v>
      </c>
      <c r="H199" s="71">
        <f>H200</f>
        <v>50</v>
      </c>
      <c r="I199" s="71">
        <f>I200</f>
        <v>50</v>
      </c>
    </row>
    <row r="200" spans="1:9" ht="31.5" x14ac:dyDescent="0.25">
      <c r="A200" s="21" t="s">
        <v>185</v>
      </c>
      <c r="B200" s="79" t="s">
        <v>175</v>
      </c>
      <c r="C200" s="21">
        <v>10</v>
      </c>
      <c r="D200" s="79" t="s">
        <v>42</v>
      </c>
      <c r="E200" s="21" t="s">
        <v>339</v>
      </c>
      <c r="F200" s="21">
        <v>200</v>
      </c>
      <c r="G200" s="21">
        <v>50</v>
      </c>
      <c r="H200" s="71">
        <f>H201</f>
        <v>50</v>
      </c>
      <c r="I200" s="71">
        <f>I201</f>
        <v>50</v>
      </c>
    </row>
    <row r="201" spans="1:9" ht="47.25" x14ac:dyDescent="0.25">
      <c r="A201" s="21" t="s">
        <v>184</v>
      </c>
      <c r="B201" s="79" t="s">
        <v>175</v>
      </c>
      <c r="C201" s="21">
        <v>10</v>
      </c>
      <c r="D201" s="79" t="s">
        <v>42</v>
      </c>
      <c r="E201" s="21" t="s">
        <v>339</v>
      </c>
      <c r="F201" s="21">
        <v>240</v>
      </c>
      <c r="G201" s="21">
        <v>50</v>
      </c>
      <c r="H201" s="71">
        <v>50</v>
      </c>
      <c r="I201" s="71">
        <v>50</v>
      </c>
    </row>
    <row r="202" spans="1:9" ht="15.75" x14ac:dyDescent="0.25">
      <c r="A202" s="89" t="s">
        <v>182</v>
      </c>
      <c r="B202" s="79" t="s">
        <v>175</v>
      </c>
      <c r="C202" s="70">
        <v>11</v>
      </c>
      <c r="D202" s="70" t="s">
        <v>181</v>
      </c>
      <c r="E202" s="89"/>
      <c r="F202" s="89"/>
      <c r="G202" s="74">
        <f t="shared" ref="G202:I203" si="44">G203</f>
        <v>11748</v>
      </c>
      <c r="H202" s="74">
        <f t="shared" si="44"/>
        <v>18195</v>
      </c>
      <c r="I202" s="74">
        <f t="shared" si="44"/>
        <v>18195</v>
      </c>
    </row>
    <row r="203" spans="1:9" ht="15.75" x14ac:dyDescent="0.25">
      <c r="A203" s="76" t="s">
        <v>71</v>
      </c>
      <c r="B203" s="79" t="s">
        <v>175</v>
      </c>
      <c r="C203" s="70">
        <v>11</v>
      </c>
      <c r="D203" s="70" t="s">
        <v>41</v>
      </c>
      <c r="E203" s="89"/>
      <c r="F203" s="89"/>
      <c r="G203" s="73">
        <f t="shared" si="44"/>
        <v>11748</v>
      </c>
      <c r="H203" s="73">
        <f t="shared" si="44"/>
        <v>18195</v>
      </c>
      <c r="I203" s="73">
        <f t="shared" si="44"/>
        <v>18195</v>
      </c>
    </row>
    <row r="204" spans="1:9" ht="94.5" x14ac:dyDescent="0.25">
      <c r="A204" s="76" t="s">
        <v>313</v>
      </c>
      <c r="B204" s="79" t="s">
        <v>175</v>
      </c>
      <c r="C204" s="78">
        <v>11</v>
      </c>
      <c r="D204" s="79" t="s">
        <v>41</v>
      </c>
      <c r="E204" s="76" t="s">
        <v>180</v>
      </c>
      <c r="F204" s="76"/>
      <c r="G204" s="72">
        <f>G205+G208+G211+G214</f>
        <v>11748</v>
      </c>
      <c r="H204" s="72">
        <f>H205+H208+H211+H214</f>
        <v>18195</v>
      </c>
      <c r="I204" s="72">
        <f>I205+I208+I211+I214</f>
        <v>18195</v>
      </c>
    </row>
    <row r="205" spans="1:9" ht="94.5" x14ac:dyDescent="0.25">
      <c r="A205" s="21" t="s">
        <v>340</v>
      </c>
      <c r="B205" s="79" t="s">
        <v>175</v>
      </c>
      <c r="C205" s="21">
        <v>11</v>
      </c>
      <c r="D205" s="79" t="s">
        <v>41</v>
      </c>
      <c r="E205" s="21" t="s">
        <v>341</v>
      </c>
      <c r="F205" s="21"/>
      <c r="G205" s="54">
        <f t="shared" ref="G205:I206" si="45">G206</f>
        <v>11478</v>
      </c>
      <c r="H205" s="54">
        <f t="shared" si="45"/>
        <v>11948.6</v>
      </c>
      <c r="I205" s="54">
        <f t="shared" si="45"/>
        <v>11948.6</v>
      </c>
    </row>
    <row r="206" spans="1:9" ht="63" x14ac:dyDescent="0.25">
      <c r="A206" s="21" t="s">
        <v>178</v>
      </c>
      <c r="B206" s="79" t="s">
        <v>175</v>
      </c>
      <c r="C206" s="21">
        <v>11</v>
      </c>
      <c r="D206" s="79" t="s">
        <v>41</v>
      </c>
      <c r="E206" s="21" t="s">
        <v>341</v>
      </c>
      <c r="F206" s="21">
        <v>600</v>
      </c>
      <c r="G206" s="54">
        <f t="shared" si="45"/>
        <v>11478</v>
      </c>
      <c r="H206" s="54">
        <f t="shared" si="45"/>
        <v>11948.6</v>
      </c>
      <c r="I206" s="54">
        <f t="shared" si="45"/>
        <v>11948.6</v>
      </c>
    </row>
    <row r="207" spans="1:9" ht="31.5" x14ac:dyDescent="0.25">
      <c r="A207" s="21" t="s">
        <v>177</v>
      </c>
      <c r="B207" s="79" t="s">
        <v>175</v>
      </c>
      <c r="C207" s="21">
        <v>11</v>
      </c>
      <c r="D207" s="79" t="s">
        <v>41</v>
      </c>
      <c r="E207" s="21" t="s">
        <v>341</v>
      </c>
      <c r="F207" s="21">
        <v>620</v>
      </c>
      <c r="G207" s="21">
        <v>11478</v>
      </c>
      <c r="H207" s="54">
        <v>11948.6</v>
      </c>
      <c r="I207" s="54">
        <v>11948.6</v>
      </c>
    </row>
    <row r="208" spans="1:9" ht="47.25" x14ac:dyDescent="0.25">
      <c r="A208" s="21" t="s">
        <v>342</v>
      </c>
      <c r="B208" s="79" t="s">
        <v>175</v>
      </c>
      <c r="C208" s="21">
        <v>11</v>
      </c>
      <c r="D208" s="79" t="s">
        <v>41</v>
      </c>
      <c r="E208" s="21" t="s">
        <v>343</v>
      </c>
      <c r="F208" s="21"/>
      <c r="G208" s="54">
        <f t="shared" ref="G208:I209" si="46">G209</f>
        <v>270</v>
      </c>
      <c r="H208" s="54">
        <f t="shared" si="46"/>
        <v>267.8</v>
      </c>
      <c r="I208" s="54">
        <f t="shared" si="46"/>
        <v>267.8</v>
      </c>
    </row>
    <row r="209" spans="1:9" ht="63" x14ac:dyDescent="0.25">
      <c r="A209" s="21" t="s">
        <v>178</v>
      </c>
      <c r="B209" s="79" t="s">
        <v>175</v>
      </c>
      <c r="C209" s="21">
        <v>11</v>
      </c>
      <c r="D209" s="79" t="s">
        <v>41</v>
      </c>
      <c r="E209" s="21" t="s">
        <v>343</v>
      </c>
      <c r="F209" s="21">
        <v>600</v>
      </c>
      <c r="G209" s="54">
        <f t="shared" si="46"/>
        <v>270</v>
      </c>
      <c r="H209" s="54">
        <f t="shared" si="46"/>
        <v>267.8</v>
      </c>
      <c r="I209" s="54">
        <f t="shared" si="46"/>
        <v>267.8</v>
      </c>
    </row>
    <row r="210" spans="1:9" ht="31.5" x14ac:dyDescent="0.25">
      <c r="A210" s="21" t="s">
        <v>177</v>
      </c>
      <c r="B210" s="79" t="s">
        <v>175</v>
      </c>
      <c r="C210" s="21">
        <v>11</v>
      </c>
      <c r="D210" s="79" t="s">
        <v>41</v>
      </c>
      <c r="E210" s="21" t="s">
        <v>343</v>
      </c>
      <c r="F210" s="21">
        <v>620</v>
      </c>
      <c r="G210" s="21">
        <v>270</v>
      </c>
      <c r="H210" s="54">
        <v>267.8</v>
      </c>
      <c r="I210" s="54">
        <v>267.8</v>
      </c>
    </row>
    <row r="211" spans="1:9" ht="47.25" x14ac:dyDescent="0.25">
      <c r="A211" s="21" t="s">
        <v>344</v>
      </c>
      <c r="B211" s="79" t="s">
        <v>175</v>
      </c>
      <c r="C211" s="21">
        <v>11</v>
      </c>
      <c r="D211" s="79" t="s">
        <v>41</v>
      </c>
      <c r="E211" s="21" t="s">
        <v>179</v>
      </c>
      <c r="F211" s="21"/>
      <c r="G211" s="21"/>
      <c r="H211" s="54">
        <f>H212</f>
        <v>2354.5</v>
      </c>
      <c r="I211" s="54">
        <f>I212</f>
        <v>2354.5</v>
      </c>
    </row>
    <row r="212" spans="1:9" ht="63" x14ac:dyDescent="0.25">
      <c r="A212" s="21" t="s">
        <v>178</v>
      </c>
      <c r="B212" s="79" t="s">
        <v>175</v>
      </c>
      <c r="C212" s="21">
        <v>11</v>
      </c>
      <c r="D212" s="79" t="s">
        <v>41</v>
      </c>
      <c r="E212" s="21" t="s">
        <v>179</v>
      </c>
      <c r="F212" s="21">
        <v>600</v>
      </c>
      <c r="G212" s="21"/>
      <c r="H212" s="54">
        <f>H213</f>
        <v>2354.5</v>
      </c>
      <c r="I212" s="54">
        <f>I213</f>
        <v>2354.5</v>
      </c>
    </row>
    <row r="213" spans="1:9" ht="31.5" x14ac:dyDescent="0.25">
      <c r="A213" s="21" t="s">
        <v>177</v>
      </c>
      <c r="B213" s="79" t="s">
        <v>175</v>
      </c>
      <c r="C213" s="21">
        <v>11</v>
      </c>
      <c r="D213" s="79" t="s">
        <v>41</v>
      </c>
      <c r="E213" s="21" t="s">
        <v>179</v>
      </c>
      <c r="F213" s="21">
        <v>620</v>
      </c>
      <c r="G213" s="21"/>
      <c r="H213" s="54">
        <v>2354.5</v>
      </c>
      <c r="I213" s="54">
        <v>2354.5</v>
      </c>
    </row>
    <row r="214" spans="1:9" ht="110.25" x14ac:dyDescent="0.25">
      <c r="A214" s="21" t="s">
        <v>190</v>
      </c>
      <c r="B214" s="79" t="s">
        <v>175</v>
      </c>
      <c r="C214" s="21">
        <v>11</v>
      </c>
      <c r="D214" s="79" t="s">
        <v>41</v>
      </c>
      <c r="E214" s="21" t="s">
        <v>345</v>
      </c>
      <c r="F214" s="21"/>
      <c r="G214" s="21"/>
      <c r="H214" s="54">
        <f>H215</f>
        <v>3624.1</v>
      </c>
      <c r="I214" s="54">
        <f>I215</f>
        <v>3624.1</v>
      </c>
    </row>
    <row r="215" spans="1:9" ht="31.5" x14ac:dyDescent="0.25">
      <c r="A215" s="21" t="s">
        <v>189</v>
      </c>
      <c r="B215" s="79" t="s">
        <v>175</v>
      </c>
      <c r="C215" s="21">
        <v>11</v>
      </c>
      <c r="D215" s="79" t="s">
        <v>41</v>
      </c>
      <c r="E215" s="21" t="s">
        <v>345</v>
      </c>
      <c r="F215" s="21">
        <v>500</v>
      </c>
      <c r="G215" s="21"/>
      <c r="H215" s="54">
        <f>H216</f>
        <v>3624.1</v>
      </c>
      <c r="I215" s="54">
        <f>I216</f>
        <v>3624.1</v>
      </c>
    </row>
    <row r="216" spans="1:9" ht="31.5" x14ac:dyDescent="0.25">
      <c r="A216" s="21" t="s">
        <v>19</v>
      </c>
      <c r="B216" s="79" t="s">
        <v>175</v>
      </c>
      <c r="C216" s="21">
        <v>11</v>
      </c>
      <c r="D216" s="79" t="s">
        <v>41</v>
      </c>
      <c r="E216" s="21" t="s">
        <v>346</v>
      </c>
      <c r="F216" s="21">
        <v>540</v>
      </c>
      <c r="G216" s="21"/>
      <c r="H216" s="54">
        <v>3624.1</v>
      </c>
      <c r="I216" s="54">
        <v>3624.1</v>
      </c>
    </row>
    <row r="217" spans="1:9" ht="15.75" x14ac:dyDescent="0.25">
      <c r="A217" s="89" t="s">
        <v>176</v>
      </c>
      <c r="B217" s="70" t="s">
        <v>175</v>
      </c>
      <c r="C217" s="89"/>
      <c r="D217" s="89"/>
      <c r="E217" s="89"/>
      <c r="F217" s="89"/>
      <c r="G217" s="74">
        <f>G8</f>
        <v>68472.100000000006</v>
      </c>
      <c r="H217" s="74">
        <f t="shared" ref="H217:I217" si="47">H8</f>
        <v>93837.799999999988</v>
      </c>
      <c r="I217" s="74">
        <f t="shared" si="47"/>
        <v>91328.5</v>
      </c>
    </row>
    <row r="221" spans="1:9" x14ac:dyDescent="0.25">
      <c r="G221" s="69"/>
      <c r="H221" s="68"/>
      <c r="I221" s="68"/>
    </row>
  </sheetData>
  <mergeCells count="11">
    <mergeCell ref="F6:F7"/>
    <mergeCell ref="G2:I2"/>
    <mergeCell ref="A4:I4"/>
    <mergeCell ref="B6:B7"/>
    <mergeCell ref="G6:G7"/>
    <mergeCell ref="H6:H7"/>
    <mergeCell ref="I6:I7"/>
    <mergeCell ref="A6:A7"/>
    <mergeCell ref="C6:C7"/>
    <mergeCell ref="D6:D7"/>
    <mergeCell ref="E6:E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1</vt:lpstr>
      <vt:lpstr>приложение4</vt:lpstr>
      <vt:lpstr>Приложение 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2020-04-21T06:07:32Z</cp:lastPrinted>
  <dcterms:created xsi:type="dcterms:W3CDTF">2013-03-26T03:35:17Z</dcterms:created>
  <dcterms:modified xsi:type="dcterms:W3CDTF">2020-04-21T06:07:37Z</dcterms:modified>
</cp:coreProperties>
</file>