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E7" i="3" l="1"/>
  <c r="F7" i="3"/>
  <c r="G7" i="3"/>
  <c r="D7" i="3"/>
  <c r="E29" i="3"/>
  <c r="F29" i="3"/>
  <c r="G29" i="3"/>
  <c r="E22" i="3"/>
  <c r="F22" i="3"/>
  <c r="G22" i="3"/>
  <c r="D22" i="3"/>
  <c r="H14" i="3"/>
  <c r="I14" i="3"/>
  <c r="E15" i="3"/>
  <c r="F15" i="3"/>
  <c r="G15" i="3"/>
  <c r="D15" i="3"/>
  <c r="H11" i="3"/>
  <c r="D57" i="1"/>
  <c r="F57" i="1"/>
  <c r="G57" i="1"/>
  <c r="G53" i="1"/>
  <c r="D52" i="1"/>
  <c r="E52" i="1"/>
  <c r="C52" i="1"/>
  <c r="D53" i="1"/>
  <c r="F53" i="1" s="1"/>
  <c r="E53" i="1"/>
  <c r="C53" i="1"/>
  <c r="F38" i="1"/>
  <c r="G38" i="1"/>
  <c r="D36" i="1"/>
  <c r="E36" i="1"/>
  <c r="C36" i="1"/>
  <c r="H9" i="3" l="1"/>
  <c r="I9" i="3"/>
  <c r="H10" i="3"/>
  <c r="I10" i="3"/>
  <c r="H12" i="3"/>
  <c r="I12" i="3"/>
  <c r="H16" i="3"/>
  <c r="I16" i="3"/>
  <c r="H17" i="3"/>
  <c r="H19" i="3"/>
  <c r="I19" i="3"/>
  <c r="H20" i="3"/>
  <c r="I20" i="3"/>
  <c r="H21" i="3"/>
  <c r="H23" i="3"/>
  <c r="I23" i="3"/>
  <c r="H24" i="3"/>
  <c r="I24" i="3"/>
  <c r="H26" i="3"/>
  <c r="I26" i="3"/>
  <c r="H28" i="3"/>
  <c r="I28" i="3"/>
  <c r="H30" i="3"/>
  <c r="I30" i="3"/>
  <c r="H32" i="3"/>
  <c r="I32" i="3"/>
  <c r="E25" i="3" l="1"/>
  <c r="H7" i="3" l="1"/>
  <c r="D48" i="1"/>
  <c r="E48" i="1"/>
  <c r="C48" i="1"/>
  <c r="G48" i="1" s="1"/>
  <c r="G49" i="1"/>
  <c r="G50" i="1"/>
  <c r="D30" i="1" l="1"/>
  <c r="E30" i="1"/>
  <c r="D15" i="1"/>
  <c r="E15" i="1"/>
  <c r="F30" i="1" l="1"/>
  <c r="G27" i="1"/>
  <c r="D61" i="1"/>
  <c r="E61" i="1"/>
  <c r="C61" i="1"/>
  <c r="C46" i="1" l="1"/>
  <c r="D46" i="1"/>
  <c r="E46" i="1"/>
  <c r="I8" i="3" l="1"/>
  <c r="F25" i="3"/>
  <c r="F18" i="3"/>
  <c r="F31" i="3"/>
  <c r="F27" i="3"/>
  <c r="F13" i="3"/>
  <c r="F33" i="3" l="1"/>
  <c r="D64" i="1"/>
  <c r="E64" i="1"/>
  <c r="F64" i="1"/>
  <c r="G64" i="1"/>
  <c r="C64" i="1"/>
  <c r="D55" i="1" l="1"/>
  <c r="D54" i="1" s="1"/>
  <c r="D58" i="1"/>
  <c r="D60" i="1"/>
  <c r="D44" i="1" l="1"/>
  <c r="D40" i="1"/>
  <c r="D41" i="1"/>
  <c r="D34" i="1"/>
  <c r="D32" i="1"/>
  <c r="C30" i="1"/>
  <c r="D29" i="1" l="1"/>
  <c r="D28" i="1" s="1"/>
  <c r="D43" i="1"/>
  <c r="D39" i="1" s="1"/>
  <c r="D26" i="1"/>
  <c r="D25" i="1" s="1"/>
  <c r="D23" i="1"/>
  <c r="D20" i="1" s="1"/>
  <c r="D14" i="1"/>
  <c r="E14" i="1"/>
  <c r="D18" i="1"/>
  <c r="F11" i="1"/>
  <c r="F12" i="1"/>
  <c r="F13" i="1"/>
  <c r="F19" i="1"/>
  <c r="F22" i="1"/>
  <c r="F24" i="1"/>
  <c r="F31" i="1"/>
  <c r="F33" i="1"/>
  <c r="F37" i="1"/>
  <c r="F42" i="1"/>
  <c r="F45" i="1"/>
  <c r="F56" i="1"/>
  <c r="F59" i="1"/>
  <c r="F61" i="1"/>
  <c r="F62" i="1"/>
  <c r="F63" i="1"/>
  <c r="D10" i="1"/>
  <c r="D9" i="1" s="1"/>
  <c r="D17" i="1" l="1"/>
  <c r="D8" i="1" s="1"/>
  <c r="D66" i="1" l="1"/>
  <c r="G11" i="1" l="1"/>
  <c r="G12" i="1"/>
  <c r="G13" i="1"/>
  <c r="G16" i="1"/>
  <c r="G19" i="1"/>
  <c r="G22" i="1"/>
  <c r="G24" i="1"/>
  <c r="G31" i="1"/>
  <c r="G33" i="1"/>
  <c r="G37" i="1"/>
  <c r="G42" i="1"/>
  <c r="G45" i="1"/>
  <c r="G56" i="1"/>
  <c r="G59" i="1"/>
  <c r="G61" i="1"/>
  <c r="G62" i="1"/>
  <c r="G63" i="1"/>
  <c r="H29" i="3" l="1"/>
  <c r="I29" i="3"/>
  <c r="H8" i="3"/>
  <c r="I7" i="3"/>
  <c r="C15" i="1" l="1"/>
  <c r="G15" i="1" s="1"/>
  <c r="F21" i="1"/>
  <c r="C18" i="1"/>
  <c r="E18" i="1"/>
  <c r="F18" i="1" s="1"/>
  <c r="G21" i="1" l="1"/>
  <c r="G18" i="1"/>
  <c r="C14" i="1"/>
  <c r="G14" i="1" s="1"/>
  <c r="D18" i="3"/>
  <c r="G18" i="3"/>
  <c r="E18" i="3"/>
  <c r="D29" i="3"/>
  <c r="E60" i="1"/>
  <c r="C60" i="1"/>
  <c r="E41" i="1"/>
  <c r="C41" i="1"/>
  <c r="E40" i="1"/>
  <c r="C40" i="1"/>
  <c r="E34" i="1"/>
  <c r="C34" i="1"/>
  <c r="E26" i="1"/>
  <c r="C26" i="1"/>
  <c r="C25" i="1" s="1"/>
  <c r="H18" i="3" l="1"/>
  <c r="I18" i="3"/>
  <c r="G26" i="1"/>
  <c r="F40" i="1"/>
  <c r="G40" i="1"/>
  <c r="F60" i="1"/>
  <c r="G60" i="1"/>
  <c r="F41" i="1"/>
  <c r="G41" i="1"/>
  <c r="E25" i="1"/>
  <c r="G25" i="1" s="1"/>
  <c r="E44" i="1"/>
  <c r="C44" i="1"/>
  <c r="F36" i="1" l="1"/>
  <c r="G36" i="1"/>
  <c r="F44" i="1"/>
  <c r="G44" i="1"/>
  <c r="E10" i="1"/>
  <c r="F10" i="1" s="1"/>
  <c r="C10" i="1"/>
  <c r="G10" i="1" l="1"/>
  <c r="C23" i="1"/>
  <c r="E32" i="1"/>
  <c r="C32" i="1"/>
  <c r="F32" i="1" l="1"/>
  <c r="G32" i="1"/>
  <c r="G30" i="1"/>
  <c r="E29" i="1"/>
  <c r="C29" i="1"/>
  <c r="C28" i="1" s="1"/>
  <c r="E58" i="1"/>
  <c r="C58" i="1"/>
  <c r="C57" i="1" s="1"/>
  <c r="E55" i="1"/>
  <c r="C55" i="1"/>
  <c r="C54" i="1" s="1"/>
  <c r="F29" i="1" l="1"/>
  <c r="G29" i="1"/>
  <c r="F55" i="1"/>
  <c r="G55" i="1"/>
  <c r="F58" i="1"/>
  <c r="G58" i="1"/>
  <c r="E57" i="1"/>
  <c r="E54" i="1"/>
  <c r="E28" i="1"/>
  <c r="E13" i="3"/>
  <c r="G13" i="3"/>
  <c r="I13" i="3" s="1"/>
  <c r="D13" i="3"/>
  <c r="H13" i="3" l="1"/>
  <c r="F28" i="1"/>
  <c r="G28" i="1"/>
  <c r="F54" i="1"/>
  <c r="G54" i="1"/>
  <c r="E43" i="1"/>
  <c r="F43" i="1" s="1"/>
  <c r="C43" i="1"/>
  <c r="C39" i="1" s="1"/>
  <c r="E23" i="1"/>
  <c r="F23" i="1" l="1"/>
  <c r="G23" i="1"/>
  <c r="G43" i="1"/>
  <c r="E39" i="1"/>
  <c r="G39" i="1" l="1"/>
  <c r="F39" i="1"/>
  <c r="F52" i="1"/>
  <c r="G52" i="1"/>
  <c r="E31" i="3"/>
  <c r="G31" i="3"/>
  <c r="D31" i="3"/>
  <c r="E27" i="3"/>
  <c r="G27" i="3"/>
  <c r="D27" i="3"/>
  <c r="G25" i="3"/>
  <c r="D25" i="3"/>
  <c r="E9" i="1"/>
  <c r="C9" i="1"/>
  <c r="E20" i="1"/>
  <c r="F20" i="1" s="1"/>
  <c r="C20" i="1"/>
  <c r="D33" i="3" l="1"/>
  <c r="H22" i="3"/>
  <c r="I22" i="3"/>
  <c r="H27" i="3"/>
  <c r="I27" i="3"/>
  <c r="H15" i="3"/>
  <c r="I15" i="3"/>
  <c r="E33" i="3"/>
  <c r="C10" i="5" s="1"/>
  <c r="H25" i="3"/>
  <c r="I25" i="3"/>
  <c r="I31" i="3"/>
  <c r="H31" i="3"/>
  <c r="G33" i="3"/>
  <c r="I33" i="3" s="1"/>
  <c r="F9" i="1"/>
  <c r="G20" i="1"/>
  <c r="G9" i="1"/>
  <c r="C17" i="1"/>
  <c r="C8" i="1" s="1"/>
  <c r="E17" i="1"/>
  <c r="F17" i="1" s="1"/>
  <c r="H33" i="3" l="1"/>
  <c r="E8" i="1"/>
  <c r="D10" i="5"/>
  <c r="G17" i="1"/>
  <c r="C66" i="1"/>
  <c r="F8" i="1" l="1"/>
  <c r="G8" i="1"/>
  <c r="E66" i="1"/>
  <c r="D9" i="5" s="1"/>
  <c r="D8" i="5" s="1"/>
  <c r="D11" i="5" s="1"/>
  <c r="C9" i="5"/>
  <c r="C8" i="5" s="1"/>
  <c r="C11" i="5" s="1"/>
  <c r="G66" i="1" l="1"/>
  <c r="F66" i="1"/>
</calcChain>
</file>

<file path=xl/sharedStrings.xml><?xml version="1.0" encoding="utf-8"?>
<sst xmlns="http://schemas.openxmlformats.org/spreadsheetml/2006/main" count="233" uniqueCount="199">
  <si>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</si>
  <si>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</si>
  <si>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</si>
  <si>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</si>
  <si>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</si>
  <si>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</si>
  <si>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</si>
  <si>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</si>
  <si>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</si>
  <si>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</si>
  <si>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</si>
  <si>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</si>
  <si>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</si>
  <si>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</si>
  <si>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</si>
  <si>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</si>
  <si>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</si>
  <si>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</si>
  <si>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</si>
  <si>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</si>
  <si>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</si>
  <si>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</si>
  <si>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</si>
  <si>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</si>
  <si>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</si>
  <si>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</si>
  <si>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</si>
  <si>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</si>
  <si>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</si>
  <si>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</si>
  <si>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</si>
  <si>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</si>
  <si>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</si>
  <si>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</si>
  <si>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</si>
  <si>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</si>
  <si>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</si>
  <si>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</si>
  <si>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</si>
  <si>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</si>
  <si>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</si>
  <si>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</si>
  <si>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</si>
  <si>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</si>
  <si>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</si>
  <si>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</si>
  <si>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</si>
  <si>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</si>
  <si>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</si>
  <si>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</si>
  <si>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</si>
  <si>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</si>
  <si>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</si>
  <si>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</si>
  <si>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</si>
  <si>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</si>
  <si>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</si>
  <si>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</si>
  <si>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</si>
  <si>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</si>
  <si>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</si>
  <si>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</si>
  <si>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</si>
  <si>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</si>
  <si>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</si>
  <si>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</si>
  <si>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</si>
  <si>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</si>
  <si>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</si>
  <si>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</si>
  <si>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</si>
  <si>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</si>
  <si>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</si>
  <si>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</si>
  <si>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</si>
  <si>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</si>
  <si>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</si>
  <si>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</si>
  <si>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</si>
  <si>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</si>
  <si>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</si>
  <si>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</si>
  <si>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</si>
  <si>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</si>
  <si>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</si>
  <si>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</si>
  <si>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</si>
  <si>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</si>
  <si>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</si>
  <si>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</si>
  <si>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</si>
  <si>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</si>
  <si>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</si>
  <si>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</si>
  <si>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</si>
  <si>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</si>
  <si>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</si>
  <si>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</si>
  <si>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</si>
  <si>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</si>
  <si>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</si>
  <si>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</si>
  <si>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</si>
  <si>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</si>
  <si>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</si>
  <si>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</si>
  <si>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</si>
  <si>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</si>
  <si>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</si>
  <si>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</si>
  <si>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</si>
  <si>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</si>
  <si>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</si>
  <si>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</si>
  <si>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</si>
  <si>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</si>
  <si>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</si>
  <si>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</si>
  <si>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</si>
  <si>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</si>
  <si>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</si>
  <si>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</si>
  <si>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</si>
  <si>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</si>
  <si>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</si>
  <si>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</si>
  <si>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</si>
  <si>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</si>
  <si>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</si>
  <si>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</si>
  <si>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</si>
  <si>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</si>
  <si>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</si>
  <si>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</si>
  <si>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</si>
  <si>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</si>
  <si>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</si>
  <si>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</si>
  <si>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</si>
  <si>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</si>
  <si>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</si>
  <si>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</si>
  <si>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</si>
  <si>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</si>
  <si>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</si>
  <si>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</si>
  <si>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</si>
  <si>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</si>
  <si>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</si>
  <si>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</si>
  <si>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</si>
  <si>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</si>
  <si>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</si>
  <si>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</si>
  <si>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</si>
  <si>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</si>
  <si>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</si>
  <si>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</si>
  <si>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</si>
  <si>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</si>
  <si>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</si>
  <si>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</si>
  <si>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</si>
  <si>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</si>
  <si>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</si>
  <si>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</si>
  <si>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</si>
  <si>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</si>
  <si>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</si>
  <si>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% исполнения квартал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</si>
  <si>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</si>
  <si>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</si>
  <si>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</si>
  <si>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</si>
  <si>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</si>
  <si>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</si>
  <si>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</si>
  <si>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</si>
  <si>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</si>
  <si>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</si>
  <si>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</si>
  <si>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</si>
  <si>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</si>
  <si>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</si>
  <si>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</si>
  <si>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</si>
  <si>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</si>
  <si>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</si>
  <si>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</si>
  <si>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</si>
  <si>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</si>
  <si>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066 1 16 10032 10 0000 140</t>
  </si>
  <si>
    <t>по кодам классификации доходов бюджетов за    1 квартал  2021 года</t>
  </si>
  <si>
    <t>План 1 квартал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</si>
  <si>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</si>
  <si>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</si>
  <si>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разделам и подразделам классификации расходов бюджетов за 1 квартал 2021 года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</si>
  <si>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</si>
  <si>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муниципального образования поселок Боровский за 1 квартал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</si>
</sst>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Arial"/>
      <family val="2"/>
      <charset val="204"/>
    </font>
    <font>
      <sz val="11"/>
      <color rgb="FF22272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6" fillId="0" borderId="1" xfId="0" applyFont="1" applyBorder="1" applyAlignment="1">
      <alignment vertical="top"/>
    </xf>
    <xf numFmtId="167" fontId="3" fillId="0" borderId="1" xfId="1" applyNumberFormat="1" applyFont="1" applyBorder="1" applyAlignment="1">
      <alignment vertical="top"/>
    </xf>
    <xf numFmtId="167" fontId="3" fillId="0" borderId="1" xfId="1" applyNumberFormat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1" fillId="0" borderId="4" xfId="0" applyFont="1" applyBorder="1"/>
    <xf numFmtId="166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0" fontId="12" fillId="0" borderId="0" xfId="0" applyFont="1" applyAlignment="1">
      <alignment vertical="top" wrapText="1"/>
    </xf>
    <xf numFmtId="3" fontId="3" fillId="4" borderId="1" xfId="1" applyNumberFormat="1" applyFont="1" applyFill="1" applyBorder="1" applyAlignment="1">
      <alignment vertical="top" wrapText="1"/>
    </xf>
    <xf numFmtId="0" fontId="11" fillId="0" borderId="0" xfId="0" applyFont="1"/>
    <xf numFmtId="3" fontId="3" fillId="4" borderId="1" xfId="1" applyNumberFormat="1" applyFont="1" applyFill="1" applyBorder="1" applyAlignment="1" applyProtection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59" zoomScaleNormal="59" workbookViewId="0">
      <selection activeCell="A62" sqref="A62"/>
    </sheetView>
  </sheetViews>
  <sheetFormatPr defaultRowHeight="15" x14ac:dyDescent="0.25"/>
  <cols>
    <col min="1" max="1" width="32" customWidth="1"/>
    <col min="2" max="2" width="33.140625" customWidth="1"/>
    <col min="3" max="3" width="10.5703125" customWidth="1"/>
    <col min="4" max="4" width="10.28515625" customWidth="1"/>
    <col min="5" max="5" width="12.28515625" customWidth="1"/>
    <col min="6" max="6" width="9.7109375" customWidth="1"/>
    <col min="7" max="7" width="8.85546875" customWidth="1"/>
  </cols>
  <sheetData>
    <row r="1" spans="1:7" x14ac:dyDescent="0.25">
      <c r="E1" t="s">
        <v>21</v>
      </c>
    </row>
    <row r="2" spans="1:7" hidden="1" x14ac:dyDescent="0.25">
      <c r="C2" t="s">
        <v>22</v>
      </c>
    </row>
    <row r="3" spans="1:7" hidden="1" x14ac:dyDescent="0.25">
      <c r="C3" t="s">
        <v>23</v>
      </c>
    </row>
    <row r="4" spans="1:7" ht="16.5" x14ac:dyDescent="0.25">
      <c r="A4" s="86" t="s">
        <v>24</v>
      </c>
      <c r="B4" s="86"/>
      <c r="C4" s="86"/>
      <c r="D4" s="86"/>
      <c r="E4" s="86"/>
      <c r="F4" s="67"/>
    </row>
    <row r="5" spans="1:7" ht="16.5" x14ac:dyDescent="0.25">
      <c r="A5" s="60"/>
      <c r="B5" s="61" t="s">
        <v>192</v>
      </c>
      <c r="C5" s="61"/>
      <c r="D5" s="67"/>
      <c r="E5" s="62"/>
      <c r="F5" s="62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4.5" customHeight="1" x14ac:dyDescent="0.25">
      <c r="A7" s="47" t="s">
        <v>1</v>
      </c>
      <c r="B7" s="47" t="s">
        <v>2</v>
      </c>
      <c r="C7" s="47" t="s">
        <v>20</v>
      </c>
      <c r="D7" s="47" t="s">
        <v>193</v>
      </c>
      <c r="E7" s="48" t="s">
        <v>3</v>
      </c>
      <c r="F7" s="48" t="s">
        <v>169</v>
      </c>
      <c r="G7" s="48" t="s">
        <v>170</v>
      </c>
    </row>
    <row r="8" spans="1:7" ht="55.5" customHeight="1" x14ac:dyDescent="0.25">
      <c r="A8" s="30" t="s">
        <v>112</v>
      </c>
      <c r="B8" s="31" t="s">
        <v>4</v>
      </c>
      <c r="C8" s="32">
        <f>C9+C14+C17+C25+C28+C39+C48</f>
        <v>29262.300000000003</v>
      </c>
      <c r="D8" s="32">
        <f>D9+D14+D17+D25+D28+D39+D48</f>
        <v>5187</v>
      </c>
      <c r="E8" s="32">
        <f>E9+E14+E17+E25+E28+E39+E48</f>
        <v>12763.2</v>
      </c>
      <c r="F8" s="32">
        <f t="shared" ref="F8" si="0">E8/D8*100</f>
        <v>246.06130711393871</v>
      </c>
      <c r="G8" s="53">
        <f t="shared" ref="G8" si="1">E8/C8*100</f>
        <v>43.616530484616725</v>
      </c>
    </row>
    <row r="9" spans="1:7" s="40" customFormat="1" ht="32.25" customHeight="1" x14ac:dyDescent="0.25">
      <c r="A9" s="30" t="s">
        <v>113</v>
      </c>
      <c r="B9" s="31" t="s">
        <v>5</v>
      </c>
      <c r="C9" s="32">
        <f>C10</f>
        <v>5748.7</v>
      </c>
      <c r="D9" s="32">
        <f>D10</f>
        <v>1321.7</v>
      </c>
      <c r="E9" s="32">
        <f>E10</f>
        <v>2627.4</v>
      </c>
      <c r="F9" s="32">
        <f t="shared" ref="F9:F60" si="2">E9/D9*100</f>
        <v>198.78943784519936</v>
      </c>
      <c r="G9" s="53">
        <f t="shared" ref="G9:G60" si="3">E9/C9*100</f>
        <v>45.704246177396627</v>
      </c>
    </row>
    <row r="10" spans="1:7" ht="32.25" customHeight="1" x14ac:dyDescent="0.25">
      <c r="A10" s="33" t="s">
        <v>6</v>
      </c>
      <c r="B10" s="34" t="s">
        <v>7</v>
      </c>
      <c r="C10" s="35">
        <f>C11+C12+C13</f>
        <v>5748.7</v>
      </c>
      <c r="D10" s="35">
        <f>D11+D12+D13</f>
        <v>1321.7</v>
      </c>
      <c r="E10" s="35">
        <f>E11+E12+E13</f>
        <v>2627.4</v>
      </c>
      <c r="F10" s="32">
        <f t="shared" si="2"/>
        <v>198.78943784519936</v>
      </c>
      <c r="G10" s="52">
        <f t="shared" si="3"/>
        <v>45.704246177396627</v>
      </c>
    </row>
    <row r="11" spans="1:7" ht="144.75" customHeight="1" x14ac:dyDescent="0.25">
      <c r="A11" s="33" t="s">
        <v>8</v>
      </c>
      <c r="B11" s="54" t="s">
        <v>98</v>
      </c>
      <c r="C11" s="35">
        <v>5648</v>
      </c>
      <c r="D11" s="35">
        <v>1302</v>
      </c>
      <c r="E11" s="36">
        <v>2603</v>
      </c>
      <c r="F11" s="32">
        <f t="shared" si="2"/>
        <v>199.92319508448543</v>
      </c>
      <c r="G11" s="52">
        <f t="shared" si="3"/>
        <v>46.0871104815864</v>
      </c>
    </row>
    <row r="12" spans="1:7" ht="247.5" customHeight="1" x14ac:dyDescent="0.25">
      <c r="A12" s="33" t="s">
        <v>114</v>
      </c>
      <c r="B12" s="37" t="s">
        <v>99</v>
      </c>
      <c r="C12" s="35">
        <v>16.3</v>
      </c>
      <c r="D12" s="35">
        <v>5</v>
      </c>
      <c r="E12" s="36">
        <v>0.8</v>
      </c>
      <c r="F12" s="32">
        <f t="shared" si="2"/>
        <v>16</v>
      </c>
      <c r="G12" s="52">
        <f t="shared" si="3"/>
        <v>4.9079754601226995</v>
      </c>
    </row>
    <row r="13" spans="1:7" ht="101.25" customHeight="1" x14ac:dyDescent="0.25">
      <c r="A13" s="33" t="s">
        <v>115</v>
      </c>
      <c r="B13" s="34" t="s">
        <v>25</v>
      </c>
      <c r="C13" s="35">
        <v>84.4</v>
      </c>
      <c r="D13" s="35">
        <v>14.7</v>
      </c>
      <c r="E13" s="36">
        <v>23.6</v>
      </c>
      <c r="F13" s="32">
        <f t="shared" si="2"/>
        <v>160.54421768707485</v>
      </c>
      <c r="G13" s="52">
        <f t="shared" si="3"/>
        <v>27.962085308056871</v>
      </c>
    </row>
    <row r="14" spans="1:7" s="40" customFormat="1" ht="34.5" customHeight="1" x14ac:dyDescent="0.25">
      <c r="A14" s="31" t="s">
        <v>164</v>
      </c>
      <c r="B14" s="31" t="s">
        <v>162</v>
      </c>
      <c r="C14" s="32">
        <f>C15</f>
        <v>0.5</v>
      </c>
      <c r="D14" s="32">
        <f t="shared" ref="D14:E15" si="4">D15</f>
        <v>0.3</v>
      </c>
      <c r="E14" s="32">
        <f t="shared" si="4"/>
        <v>0.7</v>
      </c>
      <c r="F14" s="32"/>
      <c r="G14" s="53">
        <f t="shared" si="3"/>
        <v>140</v>
      </c>
    </row>
    <row r="15" spans="1:7" ht="39" customHeight="1" x14ac:dyDescent="0.25">
      <c r="A15" s="34" t="s">
        <v>165</v>
      </c>
      <c r="B15" s="34" t="s">
        <v>163</v>
      </c>
      <c r="C15" s="70">
        <f>C16</f>
        <v>0.5</v>
      </c>
      <c r="D15" s="70">
        <f t="shared" si="4"/>
        <v>0.3</v>
      </c>
      <c r="E15" s="70">
        <f t="shared" si="4"/>
        <v>0.7</v>
      </c>
      <c r="F15" s="32"/>
      <c r="G15" s="53">
        <f t="shared" si="3"/>
        <v>140</v>
      </c>
    </row>
    <row r="16" spans="1:7" ht="37.5" customHeight="1" x14ac:dyDescent="0.25">
      <c r="A16" s="34" t="s">
        <v>166</v>
      </c>
      <c r="B16" s="34" t="s">
        <v>163</v>
      </c>
      <c r="C16" s="35">
        <v>0.5</v>
      </c>
      <c r="D16" s="35">
        <v>0.3</v>
      </c>
      <c r="E16" s="69">
        <v>0.7</v>
      </c>
      <c r="F16" s="32"/>
      <c r="G16" s="53">
        <f t="shared" si="3"/>
        <v>140</v>
      </c>
    </row>
    <row r="17" spans="1:7" s="40" customFormat="1" ht="15.75" x14ac:dyDescent="0.25">
      <c r="A17" s="30" t="s">
        <v>9</v>
      </c>
      <c r="B17" s="31" t="s">
        <v>10</v>
      </c>
      <c r="C17" s="32">
        <f>C18+C20</f>
        <v>20833.7</v>
      </c>
      <c r="D17" s="32">
        <f>D18+D20</f>
        <v>3268</v>
      </c>
      <c r="E17" s="32">
        <f>E18+E20</f>
        <v>3847.1</v>
      </c>
      <c r="F17" s="32">
        <f t="shared" si="2"/>
        <v>117.72031823745411</v>
      </c>
      <c r="G17" s="53">
        <f t="shared" si="3"/>
        <v>18.465755002711951</v>
      </c>
    </row>
    <row r="18" spans="1:7" ht="31.5" x14ac:dyDescent="0.25">
      <c r="A18" s="33" t="s">
        <v>116</v>
      </c>
      <c r="B18" s="34" t="s">
        <v>11</v>
      </c>
      <c r="C18" s="35">
        <f>C19</f>
        <v>3205.7</v>
      </c>
      <c r="D18" s="35">
        <f>D19</f>
        <v>150</v>
      </c>
      <c r="E18" s="35">
        <f>E19</f>
        <v>305.10000000000002</v>
      </c>
      <c r="F18" s="32">
        <f t="shared" si="2"/>
        <v>203.40000000000003</v>
      </c>
      <c r="G18" s="53">
        <f t="shared" si="3"/>
        <v>9.5174220918988066</v>
      </c>
    </row>
    <row r="19" spans="1:7" ht="98.25" customHeight="1" x14ac:dyDescent="0.25">
      <c r="A19" s="33" t="s">
        <v>117</v>
      </c>
      <c r="B19" s="34" t="s">
        <v>100</v>
      </c>
      <c r="C19" s="35">
        <v>3205.7</v>
      </c>
      <c r="D19" s="35">
        <v>150</v>
      </c>
      <c r="E19" s="36">
        <v>305.10000000000002</v>
      </c>
      <c r="F19" s="32">
        <f t="shared" si="2"/>
        <v>203.40000000000003</v>
      </c>
      <c r="G19" s="53">
        <f t="shared" si="3"/>
        <v>9.5174220918988066</v>
      </c>
    </row>
    <row r="20" spans="1:7" ht="15.75" x14ac:dyDescent="0.25">
      <c r="A20" s="33" t="s">
        <v>118</v>
      </c>
      <c r="B20" s="34" t="s">
        <v>12</v>
      </c>
      <c r="C20" s="35">
        <f>C21+C23</f>
        <v>17628</v>
      </c>
      <c r="D20" s="35">
        <f>D21+D23</f>
        <v>3118</v>
      </c>
      <c r="E20" s="35">
        <f>E21+E23</f>
        <v>3542</v>
      </c>
      <c r="F20" s="32">
        <f t="shared" si="2"/>
        <v>113.59846055163567</v>
      </c>
      <c r="G20" s="53">
        <f t="shared" si="3"/>
        <v>20.093033809847967</v>
      </c>
    </row>
    <row r="21" spans="1:7" ht="43.5" customHeight="1" x14ac:dyDescent="0.25">
      <c r="A21" s="33" t="s">
        <v>102</v>
      </c>
      <c r="B21" s="34" t="s">
        <v>101</v>
      </c>
      <c r="C21" s="35">
        <v>10628</v>
      </c>
      <c r="D21" s="35">
        <v>2375</v>
      </c>
      <c r="E21" s="35">
        <v>2795</v>
      </c>
      <c r="F21" s="32">
        <f t="shared" si="2"/>
        <v>117.68421052631579</v>
      </c>
      <c r="G21" s="53">
        <f t="shared" si="3"/>
        <v>26.298456906285285</v>
      </c>
    </row>
    <row r="22" spans="1:7" ht="72" customHeight="1" x14ac:dyDescent="0.25">
      <c r="A22" s="33" t="s">
        <v>103</v>
      </c>
      <c r="B22" s="34" t="s">
        <v>104</v>
      </c>
      <c r="C22" s="35">
        <v>11000</v>
      </c>
      <c r="D22" s="35">
        <v>8505</v>
      </c>
      <c r="E22" s="36">
        <v>9089.9</v>
      </c>
      <c r="F22" s="32">
        <f t="shared" si="2"/>
        <v>106.87713109935331</v>
      </c>
      <c r="G22" s="53">
        <f t="shared" si="3"/>
        <v>82.63545454545455</v>
      </c>
    </row>
    <row r="23" spans="1:7" ht="36.75" customHeight="1" x14ac:dyDescent="0.25">
      <c r="A23" s="33" t="s">
        <v>105</v>
      </c>
      <c r="B23" s="34" t="s">
        <v>106</v>
      </c>
      <c r="C23" s="35">
        <f>C24</f>
        <v>7000</v>
      </c>
      <c r="D23" s="35">
        <f>D24</f>
        <v>743</v>
      </c>
      <c r="E23" s="35">
        <f>E24</f>
        <v>747</v>
      </c>
      <c r="F23" s="32">
        <f t="shared" si="2"/>
        <v>100.53835800807538</v>
      </c>
      <c r="G23" s="53">
        <f t="shared" si="3"/>
        <v>10.671428571428573</v>
      </c>
    </row>
    <row r="24" spans="1:7" ht="96.75" customHeight="1" x14ac:dyDescent="0.25">
      <c r="A24" s="33" t="s">
        <v>107</v>
      </c>
      <c r="B24" s="34" t="s">
        <v>108</v>
      </c>
      <c r="C24" s="35">
        <v>7000</v>
      </c>
      <c r="D24" s="35">
        <v>743</v>
      </c>
      <c r="E24" s="36">
        <v>747</v>
      </c>
      <c r="F24" s="32">
        <f t="shared" si="2"/>
        <v>100.53835800807538</v>
      </c>
      <c r="G24" s="53">
        <f t="shared" si="3"/>
        <v>10.671428571428573</v>
      </c>
    </row>
    <row r="25" spans="1:7" ht="41.25" customHeight="1" x14ac:dyDescent="0.25">
      <c r="A25" s="71" t="s">
        <v>133</v>
      </c>
      <c r="B25" s="71" t="s">
        <v>132</v>
      </c>
      <c r="C25" s="32">
        <f t="shared" ref="C25:E26" si="5">C26</f>
        <v>6.4</v>
      </c>
      <c r="D25" s="32">
        <f t="shared" si="5"/>
        <v>1.6</v>
      </c>
      <c r="E25" s="32">
        <f t="shared" si="5"/>
        <v>1.6</v>
      </c>
      <c r="F25" s="32"/>
      <c r="G25" s="53">
        <f t="shared" ref="G25:G27" si="6">E25/C25*100</f>
        <v>25</v>
      </c>
    </row>
    <row r="26" spans="1:7" ht="96" customHeight="1" x14ac:dyDescent="0.25">
      <c r="A26" s="49" t="s">
        <v>136</v>
      </c>
      <c r="B26" s="49" t="s">
        <v>134</v>
      </c>
      <c r="C26" s="35">
        <f t="shared" si="5"/>
        <v>6.4</v>
      </c>
      <c r="D26" s="35">
        <f t="shared" si="5"/>
        <v>1.6</v>
      </c>
      <c r="E26" s="35">
        <f t="shared" si="5"/>
        <v>1.6</v>
      </c>
      <c r="F26" s="32"/>
      <c r="G26" s="53">
        <f t="shared" si="6"/>
        <v>25</v>
      </c>
    </row>
    <row r="27" spans="1:7" ht="200.25" customHeight="1" x14ac:dyDescent="0.25">
      <c r="A27" s="50" t="s">
        <v>137</v>
      </c>
      <c r="B27" s="51" t="s">
        <v>135</v>
      </c>
      <c r="C27" s="35">
        <v>6.4</v>
      </c>
      <c r="D27" s="35">
        <v>1.6</v>
      </c>
      <c r="E27" s="36">
        <v>1.6</v>
      </c>
      <c r="F27" s="32"/>
      <c r="G27" s="53">
        <f t="shared" si="6"/>
        <v>25</v>
      </c>
    </row>
    <row r="28" spans="1:7" s="40" customFormat="1" ht="125.25" customHeight="1" x14ac:dyDescent="0.25">
      <c r="A28" s="30" t="s">
        <v>120</v>
      </c>
      <c r="B28" s="31" t="s">
        <v>13</v>
      </c>
      <c r="C28" s="32">
        <f>C29+C36+C34</f>
        <v>2430</v>
      </c>
      <c r="D28" s="32">
        <f>D29+D36+D34</f>
        <v>532.4</v>
      </c>
      <c r="E28" s="32">
        <f>E29+E36+E34</f>
        <v>1131</v>
      </c>
      <c r="F28" s="32">
        <f t="shared" si="2"/>
        <v>212.43425995492112</v>
      </c>
      <c r="G28" s="53">
        <f t="shared" si="3"/>
        <v>46.543209876543216</v>
      </c>
    </row>
    <row r="29" spans="1:7" ht="287.25" customHeight="1" x14ac:dyDescent="0.25">
      <c r="A29" s="33" t="s">
        <v>119</v>
      </c>
      <c r="B29" s="37" t="s">
        <v>26</v>
      </c>
      <c r="C29" s="35">
        <f>C30+C32</f>
        <v>2079</v>
      </c>
      <c r="D29" s="35">
        <f>D30+D32</f>
        <v>470</v>
      </c>
      <c r="E29" s="35">
        <f>E30+E32</f>
        <v>965.2</v>
      </c>
      <c r="F29" s="32">
        <f t="shared" si="2"/>
        <v>205.36170212765956</v>
      </c>
      <c r="G29" s="53">
        <f t="shared" si="3"/>
        <v>46.426166426166425</v>
      </c>
    </row>
    <row r="30" spans="1:7" ht="144.75" customHeight="1" x14ac:dyDescent="0.25">
      <c r="A30" s="41" t="s">
        <v>121</v>
      </c>
      <c r="B30" s="37" t="s">
        <v>94</v>
      </c>
      <c r="C30" s="35">
        <f>C31</f>
        <v>79</v>
      </c>
      <c r="D30" s="35">
        <f t="shared" ref="D30:E30" si="7">D31</f>
        <v>20</v>
      </c>
      <c r="E30" s="35">
        <f t="shared" si="7"/>
        <v>23.6</v>
      </c>
      <c r="F30" s="32">
        <f t="shared" si="2"/>
        <v>118.00000000000001</v>
      </c>
      <c r="G30" s="53">
        <f t="shared" si="3"/>
        <v>29.87341772151899</v>
      </c>
    </row>
    <row r="31" spans="1:7" ht="151.5" customHeight="1" x14ac:dyDescent="0.25">
      <c r="A31" s="41" t="s">
        <v>122</v>
      </c>
      <c r="B31" s="43" t="s">
        <v>97</v>
      </c>
      <c r="C31" s="35">
        <v>79</v>
      </c>
      <c r="D31" s="35">
        <v>20</v>
      </c>
      <c r="E31" s="35">
        <v>23.6</v>
      </c>
      <c r="F31" s="32">
        <f t="shared" si="2"/>
        <v>118.00000000000001</v>
      </c>
      <c r="G31" s="53">
        <f t="shared" si="3"/>
        <v>29.87341772151899</v>
      </c>
    </row>
    <row r="32" spans="1:7" ht="99" customHeight="1" x14ac:dyDescent="0.25">
      <c r="A32" s="33" t="s">
        <v>123</v>
      </c>
      <c r="B32" s="43" t="s">
        <v>95</v>
      </c>
      <c r="C32" s="35">
        <f>C33</f>
        <v>2000</v>
      </c>
      <c r="D32" s="35">
        <f>D33</f>
        <v>450</v>
      </c>
      <c r="E32" s="35">
        <f>E33</f>
        <v>941.6</v>
      </c>
      <c r="F32" s="32">
        <f t="shared" si="2"/>
        <v>209.24444444444444</v>
      </c>
      <c r="G32" s="53">
        <f t="shared" si="3"/>
        <v>47.08</v>
      </c>
    </row>
    <row r="33" spans="1:7" ht="90" customHeight="1" x14ac:dyDescent="0.25">
      <c r="A33" s="33" t="s">
        <v>124</v>
      </c>
      <c r="B33" s="34" t="s">
        <v>109</v>
      </c>
      <c r="C33" s="35">
        <v>2000</v>
      </c>
      <c r="D33" s="35">
        <v>450</v>
      </c>
      <c r="E33" s="36">
        <v>941.6</v>
      </c>
      <c r="F33" s="32">
        <f t="shared" si="2"/>
        <v>209.24444444444444</v>
      </c>
      <c r="G33" s="53">
        <f t="shared" si="3"/>
        <v>47.08</v>
      </c>
    </row>
    <row r="34" spans="1:7" ht="105" customHeight="1" x14ac:dyDescent="0.25">
      <c r="A34" s="72" t="s">
        <v>151</v>
      </c>
      <c r="B34" s="73" t="s">
        <v>149</v>
      </c>
      <c r="C34" s="78">
        <f>C35</f>
        <v>1</v>
      </c>
      <c r="D34" s="78">
        <f>D35</f>
        <v>0.4</v>
      </c>
      <c r="E34" s="78">
        <f>E35</f>
        <v>0.4</v>
      </c>
      <c r="F34" s="32"/>
      <c r="G34" s="53"/>
    </row>
    <row r="35" spans="1:7" ht="102.75" customHeight="1" x14ac:dyDescent="0.25">
      <c r="A35" s="72" t="s">
        <v>152</v>
      </c>
      <c r="B35" s="73" t="s">
        <v>150</v>
      </c>
      <c r="C35" s="78">
        <v>1</v>
      </c>
      <c r="D35" s="78">
        <v>0.4</v>
      </c>
      <c r="E35" s="79">
        <v>0.4</v>
      </c>
      <c r="F35" s="32"/>
      <c r="G35" s="53"/>
    </row>
    <row r="36" spans="1:7" ht="207.75" customHeight="1" x14ac:dyDescent="0.25">
      <c r="A36" s="50" t="s">
        <v>139</v>
      </c>
      <c r="B36" s="51" t="s">
        <v>138</v>
      </c>
      <c r="C36" s="35">
        <f>C37+C38</f>
        <v>350</v>
      </c>
      <c r="D36" s="35">
        <f t="shared" ref="D36:E36" si="8">D37+D38</f>
        <v>62</v>
      </c>
      <c r="E36" s="35">
        <f t="shared" si="8"/>
        <v>165.39999999999998</v>
      </c>
      <c r="F36" s="32">
        <f t="shared" si="2"/>
        <v>266.77419354838707</v>
      </c>
      <c r="G36" s="53">
        <f t="shared" si="3"/>
        <v>47.257142857142853</v>
      </c>
    </row>
    <row r="37" spans="1:7" ht="188.25" customHeight="1" x14ac:dyDescent="0.25">
      <c r="A37" s="50" t="s">
        <v>141</v>
      </c>
      <c r="B37" s="49" t="s">
        <v>140</v>
      </c>
      <c r="C37" s="35">
        <v>300</v>
      </c>
      <c r="D37" s="35">
        <v>42</v>
      </c>
      <c r="E37" s="36">
        <v>151.19999999999999</v>
      </c>
      <c r="F37" s="32">
        <f t="shared" si="2"/>
        <v>359.99999999999994</v>
      </c>
      <c r="G37" s="53">
        <f t="shared" si="3"/>
        <v>50.4</v>
      </c>
    </row>
    <row r="38" spans="1:7" ht="243" customHeight="1" x14ac:dyDescent="0.25">
      <c r="A38" s="50" t="s">
        <v>194</v>
      </c>
      <c r="B38" s="80" t="s">
        <v>195</v>
      </c>
      <c r="C38" s="35">
        <v>50</v>
      </c>
      <c r="D38" s="35">
        <v>20</v>
      </c>
      <c r="E38" s="36">
        <v>14.2</v>
      </c>
      <c r="F38" s="32">
        <f t="shared" ref="F38" si="9">E38/D38*100</f>
        <v>71</v>
      </c>
      <c r="G38" s="53">
        <f t="shared" ref="G38" si="10">E38/C38*100</f>
        <v>28.4</v>
      </c>
    </row>
    <row r="39" spans="1:7" s="40" customFormat="1" ht="72" customHeight="1" x14ac:dyDescent="0.25">
      <c r="A39" s="30" t="s">
        <v>125</v>
      </c>
      <c r="B39" s="31" t="s">
        <v>14</v>
      </c>
      <c r="C39" s="32">
        <f>C43+C40</f>
        <v>223</v>
      </c>
      <c r="D39" s="32">
        <f>D43+D40</f>
        <v>63</v>
      </c>
      <c r="E39" s="32">
        <f>E43+E40</f>
        <v>570.4</v>
      </c>
      <c r="F39" s="32">
        <f t="shared" si="2"/>
        <v>905.39682539682542</v>
      </c>
      <c r="G39" s="53">
        <f t="shared" si="3"/>
        <v>255.7847533632287</v>
      </c>
    </row>
    <row r="40" spans="1:7" s="55" customFormat="1" ht="33" customHeight="1" x14ac:dyDescent="0.25">
      <c r="A40" s="33" t="s">
        <v>155</v>
      </c>
      <c r="B40" s="34" t="s">
        <v>153</v>
      </c>
      <c r="C40" s="35">
        <f>C42</f>
        <v>23</v>
      </c>
      <c r="D40" s="35">
        <f>D42</f>
        <v>4</v>
      </c>
      <c r="E40" s="35">
        <f>E42</f>
        <v>9.6</v>
      </c>
      <c r="F40" s="32">
        <f t="shared" si="2"/>
        <v>240</v>
      </c>
      <c r="G40" s="53">
        <f t="shared" si="3"/>
        <v>41.739130434782609</v>
      </c>
    </row>
    <row r="41" spans="1:7" s="55" customFormat="1" ht="33" customHeight="1" x14ac:dyDescent="0.25">
      <c r="A41" s="33" t="s">
        <v>158</v>
      </c>
      <c r="B41" s="34" t="s">
        <v>157</v>
      </c>
      <c r="C41" s="35">
        <f>C42</f>
        <v>23</v>
      </c>
      <c r="D41" s="35">
        <f>D42</f>
        <v>4</v>
      </c>
      <c r="E41" s="35">
        <f>E42</f>
        <v>9.6</v>
      </c>
      <c r="F41" s="32">
        <f t="shared" si="2"/>
        <v>240</v>
      </c>
      <c r="G41" s="53">
        <f t="shared" si="3"/>
        <v>41.739130434782609</v>
      </c>
    </row>
    <row r="42" spans="1:7" s="55" customFormat="1" ht="69" customHeight="1" x14ac:dyDescent="0.25">
      <c r="A42" s="33" t="s">
        <v>156</v>
      </c>
      <c r="B42" s="34" t="s">
        <v>154</v>
      </c>
      <c r="C42" s="35">
        <v>23</v>
      </c>
      <c r="D42" s="35">
        <v>4</v>
      </c>
      <c r="E42" s="35">
        <v>9.6</v>
      </c>
      <c r="F42" s="32">
        <f t="shared" si="2"/>
        <v>240</v>
      </c>
      <c r="G42" s="53">
        <f t="shared" si="3"/>
        <v>41.739130434782609</v>
      </c>
    </row>
    <row r="43" spans="1:7" ht="31.5" customHeight="1" x14ac:dyDescent="0.25">
      <c r="A43" s="33" t="s">
        <v>126</v>
      </c>
      <c r="B43" s="34" t="s">
        <v>27</v>
      </c>
      <c r="C43" s="35">
        <f>C46+C44</f>
        <v>200</v>
      </c>
      <c r="D43" s="35">
        <f>D46+D44</f>
        <v>59</v>
      </c>
      <c r="E43" s="35">
        <f>E46+E44</f>
        <v>560.79999999999995</v>
      </c>
      <c r="F43" s="32">
        <f t="shared" si="2"/>
        <v>950.50847457627106</v>
      </c>
      <c r="G43" s="53">
        <f t="shared" si="3"/>
        <v>280.39999999999998</v>
      </c>
    </row>
    <row r="44" spans="1:7" ht="71.25" customHeight="1" x14ac:dyDescent="0.25">
      <c r="A44" s="50" t="s">
        <v>144</v>
      </c>
      <c r="B44" s="49" t="s">
        <v>142</v>
      </c>
      <c r="C44" s="35">
        <f>C45</f>
        <v>200</v>
      </c>
      <c r="D44" s="35">
        <f>D45</f>
        <v>59</v>
      </c>
      <c r="E44" s="35">
        <f>E45</f>
        <v>162.4</v>
      </c>
      <c r="F44" s="32">
        <f t="shared" si="2"/>
        <v>275.25423728813558</v>
      </c>
      <c r="G44" s="53">
        <f t="shared" si="3"/>
        <v>81.2</v>
      </c>
    </row>
    <row r="45" spans="1:7" ht="85.5" customHeight="1" x14ac:dyDescent="0.25">
      <c r="A45" s="50" t="s">
        <v>145</v>
      </c>
      <c r="B45" s="49" t="s">
        <v>143</v>
      </c>
      <c r="C45" s="35">
        <v>200</v>
      </c>
      <c r="D45" s="35">
        <v>59</v>
      </c>
      <c r="E45" s="35">
        <v>162.4</v>
      </c>
      <c r="F45" s="32">
        <f t="shared" si="2"/>
        <v>275.25423728813558</v>
      </c>
      <c r="G45" s="53">
        <f t="shared" si="3"/>
        <v>81.2</v>
      </c>
    </row>
    <row r="46" spans="1:7" ht="61.5" customHeight="1" x14ac:dyDescent="0.25">
      <c r="A46" s="33" t="s">
        <v>127</v>
      </c>
      <c r="B46" s="34" t="s">
        <v>28</v>
      </c>
      <c r="C46" s="35">
        <f t="shared" ref="C46:E46" si="11">C47</f>
        <v>0</v>
      </c>
      <c r="D46" s="35">
        <f t="shared" si="11"/>
        <v>0</v>
      </c>
      <c r="E46" s="35">
        <f t="shared" si="11"/>
        <v>398.4</v>
      </c>
      <c r="F46" s="32"/>
      <c r="G46" s="53"/>
    </row>
    <row r="47" spans="1:7" ht="67.5" customHeight="1" x14ac:dyDescent="0.25">
      <c r="A47" s="33" t="s">
        <v>128</v>
      </c>
      <c r="B47" s="34" t="s">
        <v>110</v>
      </c>
      <c r="C47" s="35"/>
      <c r="D47" s="35"/>
      <c r="E47" s="36">
        <v>398.4</v>
      </c>
      <c r="F47" s="32"/>
      <c r="G47" s="53"/>
    </row>
    <row r="48" spans="1:7" ht="40.5" customHeight="1" x14ac:dyDescent="0.25">
      <c r="A48" s="30" t="s">
        <v>129</v>
      </c>
      <c r="B48" s="44" t="s">
        <v>88</v>
      </c>
      <c r="C48" s="32">
        <f>C49+C50+C51</f>
        <v>20</v>
      </c>
      <c r="D48" s="32">
        <f t="shared" ref="D48:E48" si="12">D49+D50+D51</f>
        <v>0</v>
      </c>
      <c r="E48" s="32">
        <f t="shared" si="12"/>
        <v>4585</v>
      </c>
      <c r="F48" s="32"/>
      <c r="G48" s="53">
        <f t="shared" ref="G48" si="13">E48/C48*100</f>
        <v>22925</v>
      </c>
    </row>
    <row r="49" spans="1:7" ht="136.5" customHeight="1" x14ac:dyDescent="0.25">
      <c r="A49" s="21" t="s">
        <v>186</v>
      </c>
      <c r="B49" s="21" t="s">
        <v>185</v>
      </c>
      <c r="C49" s="35">
        <v>10</v>
      </c>
      <c r="D49" s="35"/>
      <c r="E49" s="35">
        <v>2</v>
      </c>
      <c r="F49" s="32"/>
      <c r="G49" s="53">
        <f t="shared" ref="G49:G50" si="14">E49/C49*100</f>
        <v>20</v>
      </c>
    </row>
    <row r="50" spans="1:7" ht="135.75" customHeight="1" x14ac:dyDescent="0.25">
      <c r="A50" s="21" t="s">
        <v>187</v>
      </c>
      <c r="B50" s="76" t="s">
        <v>188</v>
      </c>
      <c r="C50" s="35">
        <v>10</v>
      </c>
      <c r="D50" s="35"/>
      <c r="E50" s="35">
        <v>267</v>
      </c>
      <c r="F50" s="32"/>
      <c r="G50" s="53">
        <f t="shared" si="14"/>
        <v>2670</v>
      </c>
    </row>
    <row r="51" spans="1:7" ht="199.5" customHeight="1" x14ac:dyDescent="0.25">
      <c r="A51" s="77" t="s">
        <v>191</v>
      </c>
      <c r="B51" s="75" t="s">
        <v>190</v>
      </c>
      <c r="C51" s="35"/>
      <c r="D51" s="35"/>
      <c r="E51" s="35">
        <v>4316</v>
      </c>
      <c r="F51" s="32"/>
      <c r="G51" s="53"/>
    </row>
    <row r="52" spans="1:7" ht="42.75" customHeight="1" x14ac:dyDescent="0.25">
      <c r="A52" s="42" t="s">
        <v>130</v>
      </c>
      <c r="B52" s="31" t="s">
        <v>96</v>
      </c>
      <c r="C52" s="32">
        <f>C53+C64</f>
        <v>21999.7</v>
      </c>
      <c r="D52" s="32">
        <f t="shared" ref="D52:E52" si="15">D53+D64</f>
        <v>3939.7000000000003</v>
      </c>
      <c r="E52" s="32">
        <f t="shared" si="15"/>
        <v>3939.7000000000003</v>
      </c>
      <c r="F52" s="32">
        <f t="shared" si="2"/>
        <v>100</v>
      </c>
      <c r="G52" s="53">
        <f t="shared" si="3"/>
        <v>17.907971472338261</v>
      </c>
    </row>
    <row r="53" spans="1:7" ht="116.25" customHeight="1" x14ac:dyDescent="0.25">
      <c r="A53" s="42" t="s">
        <v>131</v>
      </c>
      <c r="B53" s="31" t="s">
        <v>15</v>
      </c>
      <c r="C53" s="32">
        <f>C54+C57+C60</f>
        <v>21959.8</v>
      </c>
      <c r="D53" s="32">
        <f t="shared" ref="D53:E53" si="16">D54+D57+D60</f>
        <v>3899.8</v>
      </c>
      <c r="E53" s="32">
        <f t="shared" si="16"/>
        <v>3899.8</v>
      </c>
      <c r="F53" s="32">
        <f t="shared" ref="F53" si="17">E53/D53*100</f>
        <v>100</v>
      </c>
      <c r="G53" s="53">
        <f t="shared" ref="G53" si="18">E53/C53*100</f>
        <v>17.758813832548569</v>
      </c>
    </row>
    <row r="54" spans="1:7" ht="57.75" customHeight="1" x14ac:dyDescent="0.25">
      <c r="A54" s="33" t="s">
        <v>172</v>
      </c>
      <c r="B54" s="34" t="s">
        <v>16</v>
      </c>
      <c r="C54" s="35">
        <f t="shared" ref="C54:E55" si="19">C55</f>
        <v>418</v>
      </c>
      <c r="D54" s="35">
        <f t="shared" si="19"/>
        <v>105</v>
      </c>
      <c r="E54" s="35">
        <f t="shared" si="19"/>
        <v>105</v>
      </c>
      <c r="F54" s="32">
        <f t="shared" si="2"/>
        <v>100</v>
      </c>
      <c r="G54" s="53">
        <f t="shared" si="3"/>
        <v>25.119617224880379</v>
      </c>
    </row>
    <row r="55" spans="1:7" ht="31.5" x14ac:dyDescent="0.25">
      <c r="A55" s="33" t="s">
        <v>171</v>
      </c>
      <c r="B55" s="34" t="s">
        <v>17</v>
      </c>
      <c r="C55" s="35">
        <f t="shared" si="19"/>
        <v>418</v>
      </c>
      <c r="D55" s="35">
        <f t="shared" si="19"/>
        <v>105</v>
      </c>
      <c r="E55" s="35">
        <f t="shared" si="19"/>
        <v>105</v>
      </c>
      <c r="F55" s="32">
        <f t="shared" si="2"/>
        <v>100</v>
      </c>
      <c r="G55" s="53">
        <f t="shared" si="3"/>
        <v>25.119617224880379</v>
      </c>
    </row>
    <row r="56" spans="1:7" ht="47.25" x14ac:dyDescent="0.25">
      <c r="A56" s="34" t="s">
        <v>189</v>
      </c>
      <c r="B56" s="34" t="s">
        <v>29</v>
      </c>
      <c r="C56" s="35">
        <v>418</v>
      </c>
      <c r="D56" s="35">
        <v>105</v>
      </c>
      <c r="E56" s="36">
        <v>105</v>
      </c>
      <c r="F56" s="32">
        <f t="shared" si="2"/>
        <v>100</v>
      </c>
      <c r="G56" s="53">
        <f t="shared" si="3"/>
        <v>25.119617224880379</v>
      </c>
    </row>
    <row r="57" spans="1:7" ht="63" x14ac:dyDescent="0.25">
      <c r="A57" s="33" t="s">
        <v>174</v>
      </c>
      <c r="B57" s="34" t="s">
        <v>18</v>
      </c>
      <c r="C57" s="35">
        <f t="shared" ref="C57:E58" si="20">C58</f>
        <v>1360</v>
      </c>
      <c r="D57" s="35">
        <f t="shared" si="20"/>
        <v>131</v>
      </c>
      <c r="E57" s="35">
        <f t="shared" si="20"/>
        <v>131</v>
      </c>
      <c r="F57" s="32">
        <f t="shared" ref="F57" si="21">E57/D57*100</f>
        <v>100</v>
      </c>
      <c r="G57" s="53">
        <f t="shared" ref="G57" si="22">E57/C57*100</f>
        <v>9.632352941176471</v>
      </c>
    </row>
    <row r="58" spans="1:7" ht="65.25" customHeight="1" x14ac:dyDescent="0.25">
      <c r="A58" s="33" t="s">
        <v>175</v>
      </c>
      <c r="B58" s="34" t="s">
        <v>30</v>
      </c>
      <c r="C58" s="35">
        <f t="shared" si="20"/>
        <v>1360</v>
      </c>
      <c r="D58" s="35">
        <f t="shared" si="20"/>
        <v>131</v>
      </c>
      <c r="E58" s="35">
        <f t="shared" si="20"/>
        <v>131</v>
      </c>
      <c r="F58" s="32">
        <f t="shared" si="2"/>
        <v>100</v>
      </c>
      <c r="G58" s="53">
        <f t="shared" si="3"/>
        <v>9.632352941176471</v>
      </c>
    </row>
    <row r="59" spans="1:7" ht="67.5" customHeight="1" x14ac:dyDescent="0.25">
      <c r="A59" s="33" t="s">
        <v>173</v>
      </c>
      <c r="B59" s="34" t="s">
        <v>31</v>
      </c>
      <c r="C59" s="35">
        <v>1360</v>
      </c>
      <c r="D59" s="81">
        <v>131</v>
      </c>
      <c r="E59" s="36">
        <v>131</v>
      </c>
      <c r="F59" s="32">
        <f t="shared" si="2"/>
        <v>100</v>
      </c>
      <c r="G59" s="53">
        <f t="shared" si="3"/>
        <v>9.632352941176471</v>
      </c>
    </row>
    <row r="60" spans="1:7" ht="42" customHeight="1" x14ac:dyDescent="0.25">
      <c r="A60" s="33" t="s">
        <v>176</v>
      </c>
      <c r="B60" s="34" t="s">
        <v>19</v>
      </c>
      <c r="C60" s="35">
        <f>C61+C63</f>
        <v>20181.8</v>
      </c>
      <c r="D60" s="35">
        <f>D61+D63</f>
        <v>3663.8</v>
      </c>
      <c r="E60" s="35">
        <f>E61+E63</f>
        <v>3663.8</v>
      </c>
      <c r="F60" s="32">
        <f t="shared" si="2"/>
        <v>100</v>
      </c>
      <c r="G60" s="53">
        <f t="shared" si="3"/>
        <v>18.153980318901191</v>
      </c>
    </row>
    <row r="61" spans="1:7" ht="122.25" customHeight="1" x14ac:dyDescent="0.25">
      <c r="A61" s="50" t="s">
        <v>177</v>
      </c>
      <c r="B61" s="49" t="s">
        <v>146</v>
      </c>
      <c r="C61" s="35">
        <f>C62</f>
        <v>140</v>
      </c>
      <c r="D61" s="35">
        <f t="shared" ref="D61:E61" si="23">D62</f>
        <v>35</v>
      </c>
      <c r="E61" s="35">
        <f t="shared" si="23"/>
        <v>35</v>
      </c>
      <c r="F61" s="32">
        <f t="shared" ref="F61:F66" si="24">E61/D61*100</f>
        <v>100</v>
      </c>
      <c r="G61" s="53">
        <f t="shared" ref="G61:G66" si="25">E61/C61*100</f>
        <v>25</v>
      </c>
    </row>
    <row r="62" spans="1:7" ht="144" customHeight="1" x14ac:dyDescent="0.25">
      <c r="A62" s="50" t="s">
        <v>178</v>
      </c>
      <c r="B62" s="49" t="s">
        <v>147</v>
      </c>
      <c r="C62" s="35">
        <v>140</v>
      </c>
      <c r="D62" s="35">
        <v>35</v>
      </c>
      <c r="E62" s="35">
        <v>35</v>
      </c>
      <c r="F62" s="35">
        <f t="shared" si="24"/>
        <v>100</v>
      </c>
      <c r="G62" s="52">
        <f t="shared" si="25"/>
        <v>25</v>
      </c>
    </row>
    <row r="63" spans="1:7" ht="49.5" customHeight="1" x14ac:dyDescent="0.25">
      <c r="A63" s="33" t="s">
        <v>179</v>
      </c>
      <c r="B63" s="34" t="s">
        <v>111</v>
      </c>
      <c r="C63" s="35">
        <v>20041.8</v>
      </c>
      <c r="D63" s="35">
        <v>3628.8</v>
      </c>
      <c r="E63" s="36">
        <v>3628.8</v>
      </c>
      <c r="F63" s="35">
        <f t="shared" si="24"/>
        <v>100</v>
      </c>
      <c r="G63" s="52">
        <f t="shared" si="25"/>
        <v>18.106158129509328</v>
      </c>
    </row>
    <row r="64" spans="1:7" s="40" customFormat="1" ht="153.75" customHeight="1" x14ac:dyDescent="0.25">
      <c r="A64" s="74" t="s">
        <v>182</v>
      </c>
      <c r="B64" s="63" t="s">
        <v>180</v>
      </c>
      <c r="C64" s="68">
        <f>C65</f>
        <v>39.9</v>
      </c>
      <c r="D64" s="68">
        <f t="shared" ref="D64:G64" si="26">D65</f>
        <v>39.9</v>
      </c>
      <c r="E64" s="53">
        <f t="shared" si="26"/>
        <v>39.9</v>
      </c>
      <c r="F64" s="68">
        <f t="shared" si="26"/>
        <v>0</v>
      </c>
      <c r="G64" s="68">
        <f t="shared" si="26"/>
        <v>0</v>
      </c>
    </row>
    <row r="65" spans="1:7" ht="129" customHeight="1" x14ac:dyDescent="0.25">
      <c r="A65" s="39" t="s">
        <v>183</v>
      </c>
      <c r="B65" s="39" t="s">
        <v>181</v>
      </c>
      <c r="C65" s="66">
        <v>39.9</v>
      </c>
      <c r="D65" s="21">
        <v>39.9</v>
      </c>
      <c r="E65" s="36">
        <v>39.9</v>
      </c>
      <c r="F65" s="35"/>
      <c r="G65" s="52"/>
    </row>
    <row r="66" spans="1:7" ht="35.25" customHeight="1" x14ac:dyDescent="0.25">
      <c r="A66" s="38"/>
      <c r="B66" s="31" t="s">
        <v>93</v>
      </c>
      <c r="C66" s="32">
        <f>C8+C52</f>
        <v>51262</v>
      </c>
      <c r="D66" s="32">
        <f>D8+D52</f>
        <v>9126.7000000000007</v>
      </c>
      <c r="E66" s="32">
        <f>E8+E52</f>
        <v>16702.900000000001</v>
      </c>
      <c r="F66" s="32">
        <f t="shared" si="24"/>
        <v>183.01138418048143</v>
      </c>
      <c r="G66" s="53">
        <f t="shared" si="25"/>
        <v>32.583395107487028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0" sqref="K10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87" t="s">
        <v>168</v>
      </c>
      <c r="D1" s="87"/>
      <c r="E1" s="22"/>
      <c r="F1" s="22"/>
    </row>
    <row r="2" spans="1:6" ht="15.75" x14ac:dyDescent="0.25">
      <c r="A2" s="88" t="s">
        <v>86</v>
      </c>
      <c r="B2" s="88"/>
      <c r="C2" s="88"/>
      <c r="D2" s="88"/>
      <c r="E2" s="88"/>
      <c r="F2" s="88"/>
    </row>
    <row r="3" spans="1:6" ht="15.75" x14ac:dyDescent="0.25">
      <c r="A3" s="89" t="s">
        <v>87</v>
      </c>
      <c r="B3" s="89"/>
      <c r="C3" s="89"/>
      <c r="D3" s="89"/>
      <c r="E3" s="23"/>
      <c r="F3" s="23"/>
    </row>
    <row r="4" spans="1:6" ht="15.75" x14ac:dyDescent="0.25">
      <c r="A4" s="89" t="s">
        <v>198</v>
      </c>
      <c r="B4" s="89"/>
      <c r="C4" s="89"/>
      <c r="D4" s="89"/>
      <c r="E4" s="23"/>
      <c r="F4" s="23"/>
    </row>
    <row r="5" spans="1:6" ht="15.75" x14ac:dyDescent="0.25">
      <c r="A5" s="23"/>
      <c r="B5" s="23"/>
      <c r="C5" s="23"/>
      <c r="D5" s="23" t="s">
        <v>92</v>
      </c>
      <c r="E5" s="23"/>
      <c r="F5" s="23"/>
    </row>
    <row r="6" spans="1:6" ht="15.75" x14ac:dyDescent="0.25">
      <c r="A6" s="90" t="s">
        <v>75</v>
      </c>
      <c r="B6" s="92" t="s">
        <v>76</v>
      </c>
      <c r="C6" s="24" t="s">
        <v>77</v>
      </c>
      <c r="D6" s="24" t="s">
        <v>78</v>
      </c>
      <c r="E6" s="23"/>
      <c r="F6" s="23"/>
    </row>
    <row r="7" spans="1:6" ht="15.75" x14ac:dyDescent="0.25">
      <c r="A7" s="91"/>
      <c r="B7" s="92"/>
      <c r="C7" s="25"/>
      <c r="D7" s="26"/>
      <c r="E7" s="23"/>
      <c r="F7" s="23"/>
    </row>
    <row r="8" spans="1:6" ht="52.5" customHeight="1" x14ac:dyDescent="0.25">
      <c r="A8" s="58" t="s">
        <v>79</v>
      </c>
      <c r="B8" s="58" t="s">
        <v>80</v>
      </c>
      <c r="C8" s="45">
        <f>-(C9+C10)</f>
        <v>-8176.1999999999971</v>
      </c>
      <c r="D8" s="45">
        <f>-(D9+D10)</f>
        <v>1812.7000000000007</v>
      </c>
      <c r="E8" s="23"/>
      <c r="F8" s="23"/>
    </row>
    <row r="9" spans="1:6" ht="50.25" customHeight="1" x14ac:dyDescent="0.25">
      <c r="A9" s="27" t="s">
        <v>81</v>
      </c>
      <c r="B9" s="27" t="s">
        <v>82</v>
      </c>
      <c r="C9" s="46">
        <f>-'Приложение 1'!C66</f>
        <v>-51262</v>
      </c>
      <c r="D9" s="46">
        <f>-'Приложение 1'!E66</f>
        <v>-16702.900000000001</v>
      </c>
      <c r="E9" s="23"/>
      <c r="F9" s="23"/>
    </row>
    <row r="10" spans="1:6" ht="51.75" customHeight="1" x14ac:dyDescent="0.25">
      <c r="A10" s="27" t="s">
        <v>83</v>
      </c>
      <c r="B10" s="27" t="s">
        <v>84</v>
      </c>
      <c r="C10" s="46">
        <f>'Приложение 2'!E33</f>
        <v>59438.2</v>
      </c>
      <c r="D10" s="46">
        <f>'Приложение 2'!G33</f>
        <v>14890.2</v>
      </c>
      <c r="E10" s="23"/>
      <c r="F10" s="23"/>
    </row>
    <row r="11" spans="1:6" ht="52.5" customHeight="1" x14ac:dyDescent="0.25">
      <c r="A11" s="28"/>
      <c r="B11" s="29" t="s">
        <v>85</v>
      </c>
      <c r="C11" s="45">
        <f>-C8</f>
        <v>8176.1999999999971</v>
      </c>
      <c r="D11" s="45">
        <f>-D8</f>
        <v>-1812.7000000000007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33" sqref="G33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59" t="s">
        <v>32</v>
      </c>
    </row>
    <row r="2" spans="1:9" ht="39" customHeight="1" x14ac:dyDescent="0.25">
      <c r="A2" s="93" t="s">
        <v>74</v>
      </c>
      <c r="B2" s="93"/>
      <c r="C2" s="93"/>
      <c r="D2" s="93"/>
      <c r="E2" s="93"/>
      <c r="F2" s="93"/>
      <c r="G2" s="93"/>
      <c r="H2" s="93"/>
    </row>
    <row r="3" spans="1:9" ht="39.75" customHeight="1" x14ac:dyDescent="0.25">
      <c r="A3" s="93" t="s">
        <v>196</v>
      </c>
      <c r="B3" s="93"/>
      <c r="C3" s="93"/>
      <c r="D3" s="93"/>
      <c r="E3" s="93"/>
      <c r="F3" s="93"/>
      <c r="G3" s="93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70.5" customHeight="1" x14ac:dyDescent="0.25">
      <c r="A5" s="7" t="s">
        <v>33</v>
      </c>
      <c r="B5" s="8" t="s">
        <v>34</v>
      </c>
      <c r="C5" s="8" t="s">
        <v>35</v>
      </c>
      <c r="D5" s="7" t="s">
        <v>160</v>
      </c>
      <c r="E5" s="7" t="s">
        <v>161</v>
      </c>
      <c r="F5" s="7" t="s">
        <v>193</v>
      </c>
      <c r="G5" s="7" t="s">
        <v>91</v>
      </c>
      <c r="H5" s="7" t="s">
        <v>170</v>
      </c>
      <c r="I5" s="7" t="s">
        <v>169</v>
      </c>
    </row>
    <row r="6" spans="1:9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8" t="s">
        <v>38</v>
      </c>
      <c r="G6" s="17">
        <v>7</v>
      </c>
      <c r="H6" s="18" t="s">
        <v>184</v>
      </c>
      <c r="I6" s="17">
        <v>9</v>
      </c>
    </row>
    <row r="7" spans="1:9" ht="33" customHeight="1" x14ac:dyDescent="0.25">
      <c r="A7" s="10" t="s">
        <v>39</v>
      </c>
      <c r="B7" s="11" t="s">
        <v>40</v>
      </c>
      <c r="C7" s="11"/>
      <c r="D7" s="12">
        <f>D9+D12+D10+D8+D11</f>
        <v>18354</v>
      </c>
      <c r="E7" s="12">
        <f t="shared" ref="E7:G7" si="0">E9+E12+E10+E8+E11</f>
        <v>18833.3</v>
      </c>
      <c r="F7" s="12">
        <f t="shared" si="0"/>
        <v>4920.5</v>
      </c>
      <c r="G7" s="12">
        <f t="shared" si="0"/>
        <v>3982</v>
      </c>
      <c r="H7" s="53">
        <f t="shared" ref="H7:H8" si="1">G7/E7*100</f>
        <v>21.143400253805762</v>
      </c>
      <c r="I7" s="53">
        <f>G7/F7*100</f>
        <v>80.926735087897569</v>
      </c>
    </row>
    <row r="8" spans="1:9" ht="87" customHeight="1" x14ac:dyDescent="0.25">
      <c r="A8" s="64" t="s">
        <v>148</v>
      </c>
      <c r="B8" s="9" t="s">
        <v>40</v>
      </c>
      <c r="C8" s="9" t="s">
        <v>41</v>
      </c>
      <c r="D8" s="57">
        <v>2090</v>
      </c>
      <c r="E8" s="14">
        <v>2090</v>
      </c>
      <c r="F8" s="14">
        <v>582</v>
      </c>
      <c r="G8" s="14">
        <v>343.7</v>
      </c>
      <c r="H8" s="52">
        <f t="shared" si="1"/>
        <v>16.444976076555022</v>
      </c>
      <c r="I8" s="52">
        <f t="shared" ref="I8" si="2">G8/F8*100</f>
        <v>59.054982817869416</v>
      </c>
    </row>
    <row r="9" spans="1:9" ht="124.5" customHeight="1" x14ac:dyDescent="0.25">
      <c r="A9" s="13" t="s">
        <v>43</v>
      </c>
      <c r="B9" s="9" t="s">
        <v>40</v>
      </c>
      <c r="C9" s="9" t="s">
        <v>44</v>
      </c>
      <c r="D9" s="57">
        <v>13879</v>
      </c>
      <c r="E9" s="14">
        <v>13959</v>
      </c>
      <c r="F9" s="14">
        <v>3089.2</v>
      </c>
      <c r="G9" s="14">
        <v>2897.5</v>
      </c>
      <c r="H9" s="52">
        <f t="shared" ref="H9:H33" si="3">G9/E9*100</f>
        <v>20.757217565728205</v>
      </c>
      <c r="I9" s="52">
        <f t="shared" ref="I9:I33" si="4">G9/F9*100</f>
        <v>93.794509905477156</v>
      </c>
    </row>
    <row r="10" spans="1:9" ht="94.5" customHeight="1" x14ac:dyDescent="0.25">
      <c r="A10" s="39" t="s">
        <v>89</v>
      </c>
      <c r="B10" s="9" t="s">
        <v>40</v>
      </c>
      <c r="C10" s="9" t="s">
        <v>90</v>
      </c>
      <c r="D10" s="57">
        <v>18</v>
      </c>
      <c r="E10" s="14">
        <v>18</v>
      </c>
      <c r="F10" s="14"/>
      <c r="G10" s="14"/>
      <c r="H10" s="52">
        <f t="shared" si="3"/>
        <v>0</v>
      </c>
      <c r="I10" s="52" t="e">
        <f t="shared" si="4"/>
        <v>#DIV/0!</v>
      </c>
    </row>
    <row r="11" spans="1:9" ht="25.5" customHeight="1" x14ac:dyDescent="0.25">
      <c r="A11" s="39" t="s">
        <v>167</v>
      </c>
      <c r="B11" s="9" t="s">
        <v>40</v>
      </c>
      <c r="C11" s="9" t="s">
        <v>46</v>
      </c>
      <c r="D11" s="57">
        <v>96</v>
      </c>
      <c r="E11" s="14">
        <v>96</v>
      </c>
      <c r="F11" s="14">
        <v>96</v>
      </c>
      <c r="G11" s="14"/>
      <c r="H11" s="52">
        <f t="shared" si="3"/>
        <v>0</v>
      </c>
      <c r="I11" s="52"/>
    </row>
    <row r="12" spans="1:9" ht="36" customHeight="1" x14ac:dyDescent="0.25">
      <c r="A12" s="13" t="s">
        <v>47</v>
      </c>
      <c r="B12" s="9" t="s">
        <v>40</v>
      </c>
      <c r="C12" s="9" t="s">
        <v>48</v>
      </c>
      <c r="D12" s="57">
        <v>2271</v>
      </c>
      <c r="E12" s="14">
        <v>2670.3</v>
      </c>
      <c r="F12" s="14">
        <v>1153.3</v>
      </c>
      <c r="G12" s="14">
        <v>740.8</v>
      </c>
      <c r="H12" s="52">
        <f t="shared" si="3"/>
        <v>27.742201250795791</v>
      </c>
      <c r="I12" s="52">
        <f t="shared" si="4"/>
        <v>64.233070319951452</v>
      </c>
    </row>
    <row r="13" spans="1:9" ht="31.5" x14ac:dyDescent="0.25">
      <c r="A13" s="15" t="s">
        <v>72</v>
      </c>
      <c r="B13" s="11" t="s">
        <v>41</v>
      </c>
      <c r="C13" s="11"/>
      <c r="D13" s="56">
        <f>D14</f>
        <v>1860</v>
      </c>
      <c r="E13" s="12">
        <f t="shared" ref="E13:G13" si="5">E14</f>
        <v>1862.6</v>
      </c>
      <c r="F13" s="12">
        <f t="shared" si="5"/>
        <v>410.6</v>
      </c>
      <c r="G13" s="12">
        <f t="shared" si="5"/>
        <v>300.5</v>
      </c>
      <c r="H13" s="53">
        <f t="shared" ref="H13:H14" si="6">G13/E13*100</f>
        <v>16.133361967142704</v>
      </c>
      <c r="I13" s="53">
        <f t="shared" ref="I13:I14" si="7">G13/F13*100</f>
        <v>73.185582075012164</v>
      </c>
    </row>
    <row r="14" spans="1:9" ht="31.5" x14ac:dyDescent="0.25">
      <c r="A14" s="5" t="s">
        <v>71</v>
      </c>
      <c r="B14" s="9" t="s">
        <v>41</v>
      </c>
      <c r="C14" s="9" t="s">
        <v>42</v>
      </c>
      <c r="D14" s="57">
        <v>1860</v>
      </c>
      <c r="E14" s="14">
        <v>1862.6</v>
      </c>
      <c r="F14" s="14">
        <v>410.6</v>
      </c>
      <c r="G14" s="14">
        <v>300.5</v>
      </c>
      <c r="H14" s="53">
        <f t="shared" si="6"/>
        <v>16.133361967142704</v>
      </c>
      <c r="I14" s="53">
        <f t="shared" si="7"/>
        <v>73.185582075012164</v>
      </c>
    </row>
    <row r="15" spans="1:9" ht="63" x14ac:dyDescent="0.25">
      <c r="A15" s="10" t="s">
        <v>49</v>
      </c>
      <c r="B15" s="11" t="s">
        <v>42</v>
      </c>
      <c r="C15" s="11"/>
      <c r="D15" s="56">
        <f>D17+D16</f>
        <v>2660.8</v>
      </c>
      <c r="E15" s="56">
        <f t="shared" ref="E15:G15" si="8">E17+E16</f>
        <v>2660.8</v>
      </c>
      <c r="F15" s="56">
        <f t="shared" si="8"/>
        <v>248.8</v>
      </c>
      <c r="G15" s="56">
        <f t="shared" si="8"/>
        <v>95.1</v>
      </c>
      <c r="H15" s="53">
        <f t="shared" si="3"/>
        <v>3.5741130487071553</v>
      </c>
      <c r="I15" s="53">
        <f t="shared" si="4"/>
        <v>38.223472668810288</v>
      </c>
    </row>
    <row r="16" spans="1:9" s="85" customFormat="1" ht="36" customHeight="1" x14ac:dyDescent="0.25">
      <c r="A16" s="75" t="s">
        <v>197</v>
      </c>
      <c r="B16" s="8" t="s">
        <v>42</v>
      </c>
      <c r="C16" s="8" t="s">
        <v>55</v>
      </c>
      <c r="D16" s="83">
        <v>2233.8000000000002</v>
      </c>
      <c r="E16" s="84">
        <v>2233.8000000000002</v>
      </c>
      <c r="F16" s="84">
        <v>248.8</v>
      </c>
      <c r="G16" s="84">
        <v>95.1</v>
      </c>
      <c r="H16" s="65">
        <f t="shared" si="3"/>
        <v>4.257319366102605</v>
      </c>
      <c r="I16" s="65">
        <f t="shared" si="4"/>
        <v>38.223472668810288</v>
      </c>
    </row>
    <row r="17" spans="1:9" ht="63" x14ac:dyDescent="0.25">
      <c r="A17" s="13" t="s">
        <v>51</v>
      </c>
      <c r="B17" s="9" t="s">
        <v>42</v>
      </c>
      <c r="C17" s="9" t="s">
        <v>52</v>
      </c>
      <c r="D17" s="57">
        <v>427</v>
      </c>
      <c r="E17" s="14">
        <v>427</v>
      </c>
      <c r="F17" s="14"/>
      <c r="G17" s="14"/>
      <c r="H17" s="52">
        <f t="shared" si="3"/>
        <v>0</v>
      </c>
      <c r="I17" s="52"/>
    </row>
    <row r="18" spans="1:9" ht="31.5" x14ac:dyDescent="0.25">
      <c r="A18" s="10" t="s">
        <v>53</v>
      </c>
      <c r="B18" s="11" t="s">
        <v>44</v>
      </c>
      <c r="C18" s="11"/>
      <c r="D18" s="56">
        <f>D20+D21+D19</f>
        <v>4226</v>
      </c>
      <c r="E18" s="12">
        <f>E20+E21+E19</f>
        <v>9902.2999999999993</v>
      </c>
      <c r="F18" s="12">
        <f>F20+F21+F19</f>
        <v>2581</v>
      </c>
      <c r="G18" s="12">
        <f>G20+G21+G19</f>
        <v>2528</v>
      </c>
      <c r="H18" s="53">
        <f t="shared" si="3"/>
        <v>25.529422457408884</v>
      </c>
      <c r="I18" s="53">
        <f t="shared" si="4"/>
        <v>97.946532351801636</v>
      </c>
    </row>
    <row r="19" spans="1:9" ht="31.5" x14ac:dyDescent="0.25">
      <c r="A19" s="13" t="s">
        <v>159</v>
      </c>
      <c r="B19" s="9" t="s">
        <v>44</v>
      </c>
      <c r="C19" s="9" t="s">
        <v>40</v>
      </c>
      <c r="D19" s="57">
        <v>550</v>
      </c>
      <c r="E19" s="14">
        <v>2461.5</v>
      </c>
      <c r="F19" s="14">
        <v>191</v>
      </c>
      <c r="G19" s="14">
        <v>181.6</v>
      </c>
      <c r="H19" s="52">
        <f t="shared" si="3"/>
        <v>7.377615275238675</v>
      </c>
      <c r="I19" s="52">
        <f t="shared" si="4"/>
        <v>95.078534031413611</v>
      </c>
    </row>
    <row r="20" spans="1:9" ht="31.5" x14ac:dyDescent="0.25">
      <c r="A20" s="7" t="s">
        <v>73</v>
      </c>
      <c r="B20" s="9" t="s">
        <v>44</v>
      </c>
      <c r="C20" s="9" t="s">
        <v>50</v>
      </c>
      <c r="D20" s="57">
        <v>3676</v>
      </c>
      <c r="E20" s="14">
        <v>7350.6</v>
      </c>
      <c r="F20" s="14">
        <v>2390</v>
      </c>
      <c r="G20" s="14">
        <v>2346.4</v>
      </c>
      <c r="H20" s="52">
        <f t="shared" si="3"/>
        <v>31.921203711261665</v>
      </c>
      <c r="I20" s="52">
        <f t="shared" si="4"/>
        <v>98.175732217573227</v>
      </c>
    </row>
    <row r="21" spans="1:9" ht="31.5" x14ac:dyDescent="0.25">
      <c r="A21" s="13" t="s">
        <v>56</v>
      </c>
      <c r="B21" s="9" t="s">
        <v>44</v>
      </c>
      <c r="C21" s="9" t="s">
        <v>57</v>
      </c>
      <c r="D21" s="57"/>
      <c r="E21" s="14">
        <v>90.2</v>
      </c>
      <c r="F21" s="14"/>
      <c r="G21" s="14"/>
      <c r="H21" s="52">
        <f t="shared" si="3"/>
        <v>0</v>
      </c>
      <c r="I21" s="52"/>
    </row>
    <row r="22" spans="1:9" ht="46.5" customHeight="1" x14ac:dyDescent="0.25">
      <c r="A22" s="10" t="s">
        <v>58</v>
      </c>
      <c r="B22" s="11" t="s">
        <v>59</v>
      </c>
      <c r="C22" s="11"/>
      <c r="D22" s="56">
        <f>D23+D24</f>
        <v>15581</v>
      </c>
      <c r="E22" s="56">
        <f t="shared" ref="E22:G22" si="9">E23+E24</f>
        <v>16085.2</v>
      </c>
      <c r="F22" s="56">
        <f t="shared" si="9"/>
        <v>6633.2</v>
      </c>
      <c r="G22" s="56">
        <f t="shared" si="9"/>
        <v>4769.6000000000004</v>
      </c>
      <c r="H22" s="53">
        <f t="shared" si="3"/>
        <v>29.652102553900484</v>
      </c>
      <c r="I22" s="53">
        <f t="shared" si="4"/>
        <v>71.904962913827418</v>
      </c>
    </row>
    <row r="23" spans="1:9" ht="15.75" x14ac:dyDescent="0.25">
      <c r="A23" s="7" t="s">
        <v>60</v>
      </c>
      <c r="B23" s="9" t="s">
        <v>59</v>
      </c>
      <c r="C23" s="9" t="s">
        <v>40</v>
      </c>
      <c r="D23" s="57">
        <v>536</v>
      </c>
      <c r="E23" s="14">
        <v>536</v>
      </c>
      <c r="F23" s="14">
        <v>100</v>
      </c>
      <c r="G23" s="14">
        <v>89</v>
      </c>
      <c r="H23" s="52">
        <f t="shared" si="3"/>
        <v>16.6044776119403</v>
      </c>
      <c r="I23" s="52">
        <f t="shared" si="4"/>
        <v>89</v>
      </c>
    </row>
    <row r="24" spans="1:9" ht="16.5" x14ac:dyDescent="0.25">
      <c r="A24" s="13" t="s">
        <v>61</v>
      </c>
      <c r="B24" s="9" t="s">
        <v>59</v>
      </c>
      <c r="C24" s="9" t="s">
        <v>42</v>
      </c>
      <c r="D24" s="82">
        <v>15045</v>
      </c>
      <c r="E24" s="14">
        <v>15549.2</v>
      </c>
      <c r="F24" s="14">
        <v>6533.2</v>
      </c>
      <c r="G24" s="14">
        <v>4680.6000000000004</v>
      </c>
      <c r="H24" s="52">
        <f t="shared" si="3"/>
        <v>30.101870192678724</v>
      </c>
      <c r="I24" s="52">
        <f t="shared" si="4"/>
        <v>71.643298842833531</v>
      </c>
    </row>
    <row r="25" spans="1:9" ht="15.75" x14ac:dyDescent="0.25">
      <c r="A25" s="10" t="s">
        <v>62</v>
      </c>
      <c r="B25" s="11" t="s">
        <v>45</v>
      </c>
      <c r="C25" s="11"/>
      <c r="D25" s="56">
        <f>D26</f>
        <v>96</v>
      </c>
      <c r="E25" s="56">
        <f>E26</f>
        <v>96</v>
      </c>
      <c r="F25" s="12">
        <f t="shared" ref="F25:G25" si="10">F26</f>
        <v>96</v>
      </c>
      <c r="G25" s="12">
        <f t="shared" si="10"/>
        <v>96</v>
      </c>
      <c r="H25" s="53">
        <f t="shared" si="3"/>
        <v>100</v>
      </c>
      <c r="I25" s="53">
        <f t="shared" si="4"/>
        <v>100</v>
      </c>
    </row>
    <row r="26" spans="1:9" ht="31.5" x14ac:dyDescent="0.25">
      <c r="A26" s="7" t="s">
        <v>63</v>
      </c>
      <c r="B26" s="9" t="s">
        <v>45</v>
      </c>
      <c r="C26" s="9" t="s">
        <v>45</v>
      </c>
      <c r="D26" s="57">
        <v>96</v>
      </c>
      <c r="E26" s="14">
        <v>96</v>
      </c>
      <c r="F26" s="14">
        <v>96</v>
      </c>
      <c r="G26" s="14">
        <v>96</v>
      </c>
      <c r="H26" s="52">
        <f t="shared" si="3"/>
        <v>100</v>
      </c>
      <c r="I26" s="52">
        <f t="shared" si="4"/>
        <v>100</v>
      </c>
    </row>
    <row r="27" spans="1:9" ht="31.5" x14ac:dyDescent="0.25">
      <c r="A27" s="10" t="s">
        <v>64</v>
      </c>
      <c r="B27" s="11" t="s">
        <v>54</v>
      </c>
      <c r="C27" s="11"/>
      <c r="D27" s="56">
        <f>D28</f>
        <v>2117</v>
      </c>
      <c r="E27" s="12">
        <f t="shared" ref="E27:G27" si="11">E28</f>
        <v>2117</v>
      </c>
      <c r="F27" s="12">
        <f t="shared" si="11"/>
        <v>530</v>
      </c>
      <c r="G27" s="12">
        <f t="shared" si="11"/>
        <v>530</v>
      </c>
      <c r="H27" s="53">
        <f t="shared" si="3"/>
        <v>25.035427491733586</v>
      </c>
      <c r="I27" s="53">
        <f t="shared" si="4"/>
        <v>100</v>
      </c>
    </row>
    <row r="28" spans="1:9" ht="15.75" x14ac:dyDescent="0.25">
      <c r="A28" s="7" t="s">
        <v>65</v>
      </c>
      <c r="B28" s="9" t="s">
        <v>54</v>
      </c>
      <c r="C28" s="9" t="s">
        <v>40</v>
      </c>
      <c r="D28" s="57">
        <v>2117</v>
      </c>
      <c r="E28" s="14">
        <v>2117</v>
      </c>
      <c r="F28" s="14">
        <v>530</v>
      </c>
      <c r="G28" s="14">
        <v>530</v>
      </c>
      <c r="H28" s="52">
        <f t="shared" si="3"/>
        <v>25.035427491733586</v>
      </c>
      <c r="I28" s="52">
        <f t="shared" si="4"/>
        <v>100</v>
      </c>
    </row>
    <row r="29" spans="1:9" ht="31.5" x14ac:dyDescent="0.25">
      <c r="A29" s="10" t="s">
        <v>66</v>
      </c>
      <c r="B29" s="11" t="s">
        <v>55</v>
      </c>
      <c r="C29" s="11"/>
      <c r="D29" s="56">
        <f>D30</f>
        <v>276</v>
      </c>
      <c r="E29" s="56">
        <f t="shared" ref="E29:G29" si="12">E30</f>
        <v>276</v>
      </c>
      <c r="F29" s="56">
        <f t="shared" si="12"/>
        <v>69</v>
      </c>
      <c r="G29" s="56">
        <f t="shared" si="12"/>
        <v>69</v>
      </c>
      <c r="H29" s="52">
        <f t="shared" si="3"/>
        <v>25</v>
      </c>
      <c r="I29" s="52">
        <f t="shared" si="4"/>
        <v>100</v>
      </c>
    </row>
    <row r="30" spans="1:9" ht="15.75" x14ac:dyDescent="0.25">
      <c r="A30" s="13" t="s">
        <v>67</v>
      </c>
      <c r="B30" s="9" t="s">
        <v>55</v>
      </c>
      <c r="C30" s="9" t="s">
        <v>40</v>
      </c>
      <c r="D30" s="57">
        <v>276</v>
      </c>
      <c r="E30" s="14">
        <v>276</v>
      </c>
      <c r="F30" s="14">
        <v>69</v>
      </c>
      <c r="G30" s="14">
        <v>69</v>
      </c>
      <c r="H30" s="52">
        <f t="shared" si="3"/>
        <v>25</v>
      </c>
      <c r="I30" s="52">
        <f t="shared" si="4"/>
        <v>100</v>
      </c>
    </row>
    <row r="31" spans="1:9" ht="31.5" x14ac:dyDescent="0.25">
      <c r="A31" s="16" t="s">
        <v>68</v>
      </c>
      <c r="B31" s="11" t="s">
        <v>46</v>
      </c>
      <c r="C31" s="11"/>
      <c r="D31" s="56">
        <f>D32</f>
        <v>7605</v>
      </c>
      <c r="E31" s="12">
        <f t="shared" ref="E31:G31" si="13">E32</f>
        <v>7605</v>
      </c>
      <c r="F31" s="12">
        <f t="shared" si="13"/>
        <v>2520</v>
      </c>
      <c r="G31" s="12">
        <f t="shared" si="13"/>
        <v>2520</v>
      </c>
      <c r="H31" s="53">
        <f t="shared" si="3"/>
        <v>33.136094674556219</v>
      </c>
      <c r="I31" s="53">
        <f t="shared" si="4"/>
        <v>100</v>
      </c>
    </row>
    <row r="32" spans="1:9" ht="15.75" x14ac:dyDescent="0.25">
      <c r="A32" s="7" t="s">
        <v>69</v>
      </c>
      <c r="B32" s="9" t="s">
        <v>46</v>
      </c>
      <c r="C32" s="9" t="s">
        <v>41</v>
      </c>
      <c r="D32" s="57">
        <v>7605</v>
      </c>
      <c r="E32" s="14">
        <v>7605</v>
      </c>
      <c r="F32" s="14">
        <v>2520</v>
      </c>
      <c r="G32" s="14">
        <v>2520</v>
      </c>
      <c r="H32" s="52">
        <f t="shared" si="3"/>
        <v>33.136094674556219</v>
      </c>
      <c r="I32" s="52">
        <f t="shared" si="4"/>
        <v>100</v>
      </c>
    </row>
    <row r="33" spans="1:9" ht="15.75" x14ac:dyDescent="0.25">
      <c r="A33" s="16" t="s">
        <v>70</v>
      </c>
      <c r="B33" s="11"/>
      <c r="C33" s="11"/>
      <c r="D33" s="56">
        <f>D7+D13+D15+D18+D22+D25+D27+D29+D31</f>
        <v>52775.8</v>
      </c>
      <c r="E33" s="56">
        <f>E7+E13+E15+E18+E22+E25+E27+E29+E31</f>
        <v>59438.2</v>
      </c>
      <c r="F33" s="56">
        <f>F7+F13+F15+F18+F22+F25+F27+F29+F31</f>
        <v>18009.099999999999</v>
      </c>
      <c r="G33" s="56">
        <f>G7+G13+G15+G18+G22+G25+G27+G29+G31</f>
        <v>14890.2</v>
      </c>
      <c r="H33" s="53">
        <f t="shared" si="3"/>
        <v>25.051566164520462</v>
      </c>
      <c r="I33" s="53">
        <f t="shared" si="4"/>
        <v>82.681533224869668</v>
      </c>
    </row>
    <row r="36" spans="1:9" x14ac:dyDescent="0.25">
      <c r="D36" s="19"/>
      <c r="E36" s="19"/>
      <c r="F36" s="19"/>
      <c r="G36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2020-10-08T03:53:47Z</cp:lastPrinted>
  <dcterms:created xsi:type="dcterms:W3CDTF">2013-03-26T03:35:17Z</dcterms:created>
  <dcterms:modified xsi:type="dcterms:W3CDTF">2021-04-21T06:17:36Z</dcterms:modified>
</cp:coreProperties>
</file>