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3"/>
  </bookViews>
  <sheets>
    <sheet name="Приложение 1" sheetId="1" r:id="rId1"/>
    <sheet name="приложение 4" sheetId="5" r:id="rId2"/>
    <sheet name="Приложение 2" sheetId="3" r:id="rId3"/>
    <sheet name="приложение 3" sheetId="6" r:id="rId4"/>
  </sheets>
  <calcPr calcId="144525"/>
</workbook>
</file>

<file path=xl/calcChain.xml><?xml version="1.0" encoding="utf-8"?>
<calcChain xmlns="http://schemas.openxmlformats.org/spreadsheetml/2006/main">
  <c r="I22" i="6" l="1"/>
  <c r="H22" i="6"/>
  <c r="G22" i="6"/>
  <c r="H136" i="6"/>
  <c r="G136" i="6"/>
  <c r="H137" i="6"/>
  <c r="I137" i="6"/>
  <c r="G137" i="6"/>
  <c r="H132" i="6"/>
  <c r="I132" i="6"/>
  <c r="H142" i="6"/>
  <c r="H143" i="6"/>
  <c r="G143" i="6"/>
  <c r="G170" i="6"/>
  <c r="G169" i="6" s="1"/>
  <c r="G168" i="6" s="1"/>
  <c r="H147" i="6"/>
  <c r="I147" i="6"/>
  <c r="G147" i="6"/>
  <c r="H129" i="6" l="1"/>
  <c r="H128" i="6" s="1"/>
  <c r="H127" i="6" s="1"/>
  <c r="I129" i="6"/>
  <c r="I128" i="6" s="1"/>
  <c r="I127" i="6" s="1"/>
  <c r="G129" i="6"/>
  <c r="G128" i="6" s="1"/>
  <c r="G127" i="6" s="1"/>
  <c r="G52" i="6"/>
  <c r="G51" i="6" s="1"/>
  <c r="G74" i="6"/>
  <c r="G73" i="6" s="1"/>
  <c r="G72" i="6" s="1"/>
  <c r="I74" i="6"/>
  <c r="I73" i="6" s="1"/>
  <c r="I72" i="6" s="1"/>
  <c r="H74" i="6"/>
  <c r="H73" i="6" s="1"/>
  <c r="H72" i="6" s="1"/>
  <c r="H63" i="6"/>
  <c r="H62" i="6" s="1"/>
  <c r="H61" i="6" s="1"/>
  <c r="I63" i="6"/>
  <c r="I62" i="6" s="1"/>
  <c r="I61" i="6" s="1"/>
  <c r="G63" i="6"/>
  <c r="G62" i="6" s="1"/>
  <c r="G61" i="6" s="1"/>
  <c r="H27" i="6"/>
  <c r="H26" i="6" s="1"/>
  <c r="I27" i="6"/>
  <c r="I26" i="6" s="1"/>
  <c r="G27" i="6"/>
  <c r="G26" i="6" s="1"/>
  <c r="I16" i="6"/>
  <c r="I15" i="6" s="1"/>
  <c r="H16" i="6"/>
  <c r="H15" i="6" s="1"/>
  <c r="I19" i="6"/>
  <c r="I18" i="6" s="1"/>
  <c r="H19" i="6"/>
  <c r="H18" i="6" s="1"/>
  <c r="I179" i="6" l="1"/>
  <c r="I178" i="6" s="1"/>
  <c r="I177" i="6" s="1"/>
  <c r="I176" i="6" s="1"/>
  <c r="H179" i="6"/>
  <c r="H178" i="6" s="1"/>
  <c r="H177" i="6" s="1"/>
  <c r="H176" i="6" s="1"/>
  <c r="G179" i="6"/>
  <c r="G178" i="6" s="1"/>
  <c r="G177" i="6" s="1"/>
  <c r="G176" i="6" s="1"/>
  <c r="I174" i="6"/>
  <c r="I173" i="6" s="1"/>
  <c r="H174" i="6"/>
  <c r="H173" i="6" s="1"/>
  <c r="I171" i="6"/>
  <c r="I170" i="6" s="1"/>
  <c r="I169" i="6" s="1"/>
  <c r="H171" i="6"/>
  <c r="H170" i="6" s="1"/>
  <c r="H169" i="6" s="1"/>
  <c r="I166" i="6"/>
  <c r="I165" i="6" s="1"/>
  <c r="I164" i="6" s="1"/>
  <c r="I163" i="6" s="1"/>
  <c r="H166" i="6"/>
  <c r="H165" i="6" s="1"/>
  <c r="H164" i="6" s="1"/>
  <c r="H163" i="6" s="1"/>
  <c r="G166" i="6"/>
  <c r="G165" i="6" s="1"/>
  <c r="G164" i="6" s="1"/>
  <c r="G163" i="6" s="1"/>
  <c r="G162" i="6" s="1"/>
  <c r="I160" i="6"/>
  <c r="I159" i="6" s="1"/>
  <c r="I158" i="6" s="1"/>
  <c r="I157" i="6" s="1"/>
  <c r="H160" i="6"/>
  <c r="H159" i="6" s="1"/>
  <c r="H158" i="6" s="1"/>
  <c r="H157" i="6" s="1"/>
  <c r="G160" i="6"/>
  <c r="G159" i="6" s="1"/>
  <c r="G158" i="6" s="1"/>
  <c r="G157" i="6" s="1"/>
  <c r="I155" i="6"/>
  <c r="I154" i="6" s="1"/>
  <c r="I153" i="6" s="1"/>
  <c r="I152" i="6" s="1"/>
  <c r="I151" i="6" s="1"/>
  <c r="H155" i="6"/>
  <c r="H154" i="6" s="1"/>
  <c r="H153" i="6" s="1"/>
  <c r="H152" i="6" s="1"/>
  <c r="H151" i="6" s="1"/>
  <c r="G155" i="6"/>
  <c r="G154" i="6" s="1"/>
  <c r="G153" i="6" s="1"/>
  <c r="G152" i="6" s="1"/>
  <c r="G151" i="6" s="1"/>
  <c r="I149" i="6"/>
  <c r="I148" i="6" s="1"/>
  <c r="H149" i="6"/>
  <c r="H148" i="6" s="1"/>
  <c r="G149" i="6"/>
  <c r="G148" i="6" s="1"/>
  <c r="I145" i="6"/>
  <c r="I144" i="6" s="1"/>
  <c r="I143" i="6" s="1"/>
  <c r="I142" i="6" s="1"/>
  <c r="I136" i="6" s="1"/>
  <c r="H145" i="6"/>
  <c r="H144" i="6" s="1"/>
  <c r="G145" i="6"/>
  <c r="G144" i="6" s="1"/>
  <c r="I140" i="6"/>
  <c r="I139" i="6" s="1"/>
  <c r="I138" i="6" s="1"/>
  <c r="H140" i="6"/>
  <c r="H139" i="6" s="1"/>
  <c r="H138" i="6" s="1"/>
  <c r="G140" i="6"/>
  <c r="G139" i="6" s="1"/>
  <c r="G138" i="6" s="1"/>
  <c r="I134" i="6"/>
  <c r="I133" i="6" s="1"/>
  <c r="H134" i="6"/>
  <c r="H133" i="6" s="1"/>
  <c r="G134" i="6"/>
  <c r="G133" i="6" s="1"/>
  <c r="G132" i="6" s="1"/>
  <c r="G131" i="6" s="1"/>
  <c r="I125" i="6"/>
  <c r="I124" i="6" s="1"/>
  <c r="H125" i="6"/>
  <c r="H124" i="6" s="1"/>
  <c r="G125" i="6"/>
  <c r="G124" i="6" s="1"/>
  <c r="I122" i="6"/>
  <c r="I121" i="6" s="1"/>
  <c r="H122" i="6"/>
  <c r="H121" i="6" s="1"/>
  <c r="G122" i="6"/>
  <c r="G121" i="6" s="1"/>
  <c r="I117" i="6"/>
  <c r="I116" i="6" s="1"/>
  <c r="H117" i="6"/>
  <c r="H116" i="6" s="1"/>
  <c r="G117" i="6"/>
  <c r="G116" i="6" s="1"/>
  <c r="I114" i="6"/>
  <c r="I113" i="6" s="1"/>
  <c r="H114" i="6"/>
  <c r="H113" i="6" s="1"/>
  <c r="G114" i="6"/>
  <c r="G113" i="6" s="1"/>
  <c r="I111" i="6"/>
  <c r="I110" i="6" s="1"/>
  <c r="H111" i="6"/>
  <c r="H110" i="6" s="1"/>
  <c r="G111" i="6"/>
  <c r="G110" i="6" s="1"/>
  <c r="I105" i="6"/>
  <c r="I104" i="6" s="1"/>
  <c r="I103" i="6" s="1"/>
  <c r="I102" i="6" s="1"/>
  <c r="H105" i="6"/>
  <c r="H104" i="6" s="1"/>
  <c r="H103" i="6" s="1"/>
  <c r="H102" i="6" s="1"/>
  <c r="G105" i="6"/>
  <c r="G104" i="6" s="1"/>
  <c r="G103" i="6" s="1"/>
  <c r="G102" i="6" s="1"/>
  <c r="I100" i="6"/>
  <c r="I99" i="6" s="1"/>
  <c r="H100" i="6"/>
  <c r="H99" i="6" s="1"/>
  <c r="G100" i="6"/>
  <c r="G99" i="6" s="1"/>
  <c r="I97" i="6"/>
  <c r="I96" i="6" s="1"/>
  <c r="H97" i="6"/>
  <c r="H96" i="6" s="1"/>
  <c r="G97" i="6"/>
  <c r="G96" i="6" s="1"/>
  <c r="I94" i="6"/>
  <c r="I93" i="6" s="1"/>
  <c r="H94" i="6"/>
  <c r="H93" i="6" s="1"/>
  <c r="G94" i="6"/>
  <c r="G93" i="6" s="1"/>
  <c r="I91" i="6"/>
  <c r="I90" i="6" s="1"/>
  <c r="H91" i="6"/>
  <c r="H90" i="6" s="1"/>
  <c r="G91" i="6"/>
  <c r="G90" i="6" s="1"/>
  <c r="I85" i="6"/>
  <c r="H85" i="6"/>
  <c r="G85" i="6"/>
  <c r="I83" i="6"/>
  <c r="H83" i="6"/>
  <c r="G83" i="6"/>
  <c r="I80" i="6"/>
  <c r="I79" i="6" s="1"/>
  <c r="H80" i="6"/>
  <c r="H79" i="6" s="1"/>
  <c r="G80" i="6"/>
  <c r="G79" i="6" s="1"/>
  <c r="I70" i="6"/>
  <c r="I69" i="6" s="1"/>
  <c r="I68" i="6" s="1"/>
  <c r="H70" i="6"/>
  <c r="H69" i="6" s="1"/>
  <c r="H68" i="6" s="1"/>
  <c r="G70" i="6"/>
  <c r="G69" i="6" s="1"/>
  <c r="G68" i="6" s="1"/>
  <c r="I66" i="6"/>
  <c r="I65" i="6" s="1"/>
  <c r="H66" i="6"/>
  <c r="H65" i="6" s="1"/>
  <c r="G66" i="6"/>
  <c r="G65" i="6" s="1"/>
  <c r="I59" i="6"/>
  <c r="H59" i="6"/>
  <c r="G59" i="6"/>
  <c r="G58" i="6" s="1"/>
  <c r="I56" i="6"/>
  <c r="I55" i="6" s="1"/>
  <c r="H56" i="6"/>
  <c r="H55" i="6" s="1"/>
  <c r="G56" i="6"/>
  <c r="G55" i="6" s="1"/>
  <c r="I49" i="6"/>
  <c r="I48" i="6" s="1"/>
  <c r="I47" i="6" s="1"/>
  <c r="H49" i="6"/>
  <c r="H48" i="6" s="1"/>
  <c r="H47" i="6" s="1"/>
  <c r="G49" i="6"/>
  <c r="G48" i="6" s="1"/>
  <c r="G47" i="6" s="1"/>
  <c r="I44" i="6"/>
  <c r="I43" i="6" s="1"/>
  <c r="I42" i="6" s="1"/>
  <c r="H44" i="6"/>
  <c r="H43" i="6" s="1"/>
  <c r="H42" i="6" s="1"/>
  <c r="G44" i="6"/>
  <c r="G43" i="6" s="1"/>
  <c r="G42" i="6" s="1"/>
  <c r="I40" i="6"/>
  <c r="I39" i="6" s="1"/>
  <c r="I38" i="6" s="1"/>
  <c r="H40" i="6"/>
  <c r="H39" i="6" s="1"/>
  <c r="H38" i="6" s="1"/>
  <c r="G40" i="6"/>
  <c r="G39" i="6" s="1"/>
  <c r="G38" i="6" s="1"/>
  <c r="I36" i="6"/>
  <c r="I35" i="6" s="1"/>
  <c r="I34" i="6" s="1"/>
  <c r="H36" i="6"/>
  <c r="H35" i="6" s="1"/>
  <c r="H34" i="6" s="1"/>
  <c r="G36" i="6"/>
  <c r="G35" i="6" s="1"/>
  <c r="G34" i="6" s="1"/>
  <c r="I32" i="6"/>
  <c r="H32" i="6"/>
  <c r="G32" i="6"/>
  <c r="I30" i="6"/>
  <c r="H30" i="6"/>
  <c r="G30" i="6"/>
  <c r="I24" i="6"/>
  <c r="I23" i="6" s="1"/>
  <c r="H24" i="6"/>
  <c r="H23" i="6" s="1"/>
  <c r="G24" i="6"/>
  <c r="G23" i="6" s="1"/>
  <c r="I13" i="6"/>
  <c r="I12" i="6" s="1"/>
  <c r="H13" i="6"/>
  <c r="H12" i="6" s="1"/>
  <c r="G13" i="6"/>
  <c r="G12" i="6" s="1"/>
  <c r="I120" i="6" l="1"/>
  <c r="H120" i="6"/>
  <c r="H119" i="6" s="1"/>
  <c r="H89" i="6"/>
  <c r="H88" i="6" s="1"/>
  <c r="H87" i="6" s="1"/>
  <c r="G89" i="6"/>
  <c r="G88" i="6" s="1"/>
  <c r="G87" i="6" s="1"/>
  <c r="I89" i="6"/>
  <c r="I88" i="6" s="1"/>
  <c r="I87" i="6" s="1"/>
  <c r="I82" i="6"/>
  <c r="I58" i="6"/>
  <c r="I54" i="6" s="1"/>
  <c r="I46" i="6" s="1"/>
  <c r="H109" i="6"/>
  <c r="G54" i="6"/>
  <c r="G46" i="6" s="1"/>
  <c r="G142" i="6"/>
  <c r="H168" i="6"/>
  <c r="H162" i="6" s="1"/>
  <c r="H58" i="6"/>
  <c r="H54" i="6" s="1"/>
  <c r="H46" i="6" s="1"/>
  <c r="G109" i="6"/>
  <c r="G108" i="6" s="1"/>
  <c r="H131" i="6"/>
  <c r="H108" i="6"/>
  <c r="G82" i="6"/>
  <c r="G78" i="6" s="1"/>
  <c r="H82" i="6"/>
  <c r="H78" i="6" s="1"/>
  <c r="G120" i="6"/>
  <c r="G119" i="6" s="1"/>
  <c r="I131" i="6"/>
  <c r="I168" i="6"/>
  <c r="I162" i="6" s="1"/>
  <c r="I119" i="6"/>
  <c r="H29" i="6"/>
  <c r="H21" i="6" s="1"/>
  <c r="I109" i="6"/>
  <c r="I108" i="6" s="1"/>
  <c r="G29" i="6"/>
  <c r="G21" i="6" s="1"/>
  <c r="I29" i="6"/>
  <c r="H11" i="6"/>
  <c r="H10" i="6" s="1"/>
  <c r="I11" i="6"/>
  <c r="I10" i="6" s="1"/>
  <c r="G11" i="6"/>
  <c r="G10" i="6" s="1"/>
  <c r="I21" i="6"/>
  <c r="G9" i="6" l="1"/>
  <c r="H107" i="6"/>
  <c r="H77" i="6"/>
  <c r="H76" i="6" s="1"/>
  <c r="G77" i="6"/>
  <c r="G76" i="6" s="1"/>
  <c r="I78" i="6"/>
  <c r="I77" i="6" s="1"/>
  <c r="I76" i="6" s="1"/>
  <c r="I9" i="6"/>
  <c r="H9" i="6"/>
  <c r="G107" i="6"/>
  <c r="I107" i="6"/>
  <c r="G8" i="6" l="1"/>
  <c r="G181" i="6" s="1"/>
  <c r="I8" i="6"/>
  <c r="I181" i="6" s="1"/>
  <c r="H8" i="6"/>
  <c r="H181" i="6" s="1"/>
  <c r="F62" i="1"/>
  <c r="F50" i="1"/>
  <c r="F54" i="1"/>
  <c r="F55" i="1"/>
  <c r="F56" i="1"/>
  <c r="F30" i="1"/>
  <c r="D51" i="1"/>
  <c r="E72" i="1"/>
  <c r="D72" i="1"/>
  <c r="F69" i="1" l="1"/>
  <c r="E51" i="1" l="1"/>
  <c r="C51" i="1"/>
  <c r="C24" i="1"/>
  <c r="C70" i="1" l="1"/>
  <c r="C67" i="1"/>
  <c r="C66" i="1" s="1"/>
  <c r="C64" i="1"/>
  <c r="C63" i="1" s="1"/>
  <c r="C60" i="1"/>
  <c r="C59" i="1" s="1"/>
  <c r="C49" i="1"/>
  <c r="C47" i="1"/>
  <c r="C43" i="1"/>
  <c r="C44" i="1"/>
  <c r="C39" i="1"/>
  <c r="C37" i="1"/>
  <c r="C35" i="1"/>
  <c r="C33" i="1"/>
  <c r="C29" i="1"/>
  <c r="C27" i="1"/>
  <c r="C26" i="1" s="1"/>
  <c r="C22" i="1"/>
  <c r="C21" i="1" s="1"/>
  <c r="C19" i="1"/>
  <c r="C16" i="1"/>
  <c r="C15" i="1" s="1"/>
  <c r="C10" i="1"/>
  <c r="C9" i="1" s="1"/>
  <c r="C58" i="1" l="1"/>
  <c r="C57" i="1" s="1"/>
  <c r="C46" i="1"/>
  <c r="C18" i="1"/>
  <c r="C42" i="1"/>
  <c r="C32" i="1"/>
  <c r="C31" i="1" s="1"/>
  <c r="E10" i="1"/>
  <c r="E9" i="1" s="1"/>
  <c r="D10" i="1"/>
  <c r="D9" i="1" s="1"/>
  <c r="D29" i="1"/>
  <c r="E29" i="1"/>
  <c r="F29" i="1" l="1"/>
  <c r="C8" i="1"/>
  <c r="C74" i="1" s="1"/>
  <c r="F38" i="1"/>
  <c r="F14" i="1"/>
  <c r="F29" i="3" l="1"/>
  <c r="E29" i="3"/>
  <c r="G31" i="3"/>
  <c r="E22" i="1" l="1"/>
  <c r="D22" i="1"/>
  <c r="E7" i="3" l="1"/>
  <c r="F7" i="3"/>
  <c r="D7" i="3"/>
  <c r="E22" i="3"/>
  <c r="F22" i="3"/>
  <c r="D22" i="3"/>
  <c r="G14" i="3"/>
  <c r="E15" i="3"/>
  <c r="F15" i="3"/>
  <c r="D15" i="3"/>
  <c r="F41" i="1"/>
  <c r="E39" i="1"/>
  <c r="D39" i="1"/>
  <c r="G9" i="3" l="1"/>
  <c r="G10" i="3"/>
  <c r="G12" i="3"/>
  <c r="G16" i="3"/>
  <c r="G17" i="3"/>
  <c r="G19" i="3"/>
  <c r="G20" i="3"/>
  <c r="G21" i="3"/>
  <c r="G23" i="3"/>
  <c r="G24" i="3"/>
  <c r="G26" i="3"/>
  <c r="G28" i="3"/>
  <c r="G30" i="3"/>
  <c r="G33" i="3"/>
  <c r="E25" i="3" l="1"/>
  <c r="G7" i="3" l="1"/>
  <c r="F52" i="1"/>
  <c r="F53" i="1"/>
  <c r="F51" i="1" l="1"/>
  <c r="E33" i="1"/>
  <c r="E16" i="1"/>
  <c r="F28" i="1" l="1"/>
  <c r="E67" i="1"/>
  <c r="D67" i="1"/>
  <c r="D49" i="1" l="1"/>
  <c r="E49" i="1"/>
  <c r="F49" i="1" l="1"/>
  <c r="E70" i="1"/>
  <c r="F70" i="1"/>
  <c r="D70" i="1"/>
  <c r="D33" i="1" l="1"/>
  <c r="E15" i="1" l="1"/>
  <c r="F11" i="1" l="1"/>
  <c r="F12" i="1"/>
  <c r="F13" i="1"/>
  <c r="F17" i="1"/>
  <c r="F20" i="1"/>
  <c r="F23" i="1"/>
  <c r="F25" i="1"/>
  <c r="F34" i="1"/>
  <c r="F36" i="1"/>
  <c r="F40" i="1"/>
  <c r="F45" i="1"/>
  <c r="F48" i="1"/>
  <c r="F61" i="1"/>
  <c r="F65" i="1"/>
  <c r="F67" i="1"/>
  <c r="F68" i="1"/>
  <c r="G29" i="3" l="1"/>
  <c r="G8" i="3"/>
  <c r="D16" i="1" l="1"/>
  <c r="F16" i="1" s="1"/>
  <c r="D19" i="1"/>
  <c r="E19" i="1"/>
  <c r="F22" i="1" l="1"/>
  <c r="F19" i="1"/>
  <c r="D15" i="1"/>
  <c r="D18" i="3"/>
  <c r="F18" i="3"/>
  <c r="E18" i="3"/>
  <c r="D29" i="3"/>
  <c r="E66" i="1"/>
  <c r="D66" i="1"/>
  <c r="E44" i="1"/>
  <c r="D44" i="1"/>
  <c r="E43" i="1"/>
  <c r="D43" i="1"/>
  <c r="E37" i="1"/>
  <c r="D37" i="1"/>
  <c r="E27" i="1"/>
  <c r="D27" i="1"/>
  <c r="D26" i="1" s="1"/>
  <c r="F15" i="1" l="1"/>
  <c r="F37" i="1"/>
  <c r="G18" i="3"/>
  <c r="F27" i="1"/>
  <c r="F43" i="1"/>
  <c r="F66" i="1"/>
  <c r="F44" i="1"/>
  <c r="E26" i="1"/>
  <c r="E47" i="1"/>
  <c r="D47" i="1"/>
  <c r="F26" i="1" l="1"/>
  <c r="F39" i="1"/>
  <c r="F47" i="1"/>
  <c r="F10" i="1" l="1"/>
  <c r="D24" i="1"/>
  <c r="E35" i="1"/>
  <c r="D35" i="1"/>
  <c r="F35" i="1" l="1"/>
  <c r="F33" i="1"/>
  <c r="E32" i="1"/>
  <c r="D32" i="1"/>
  <c r="D31" i="1" s="1"/>
  <c r="E64" i="1"/>
  <c r="D64" i="1"/>
  <c r="D63" i="1" s="1"/>
  <c r="E60" i="1"/>
  <c r="E59" i="1" s="1"/>
  <c r="D60" i="1"/>
  <c r="D59" i="1" s="1"/>
  <c r="D58" i="1" s="1"/>
  <c r="D57" i="1" s="1"/>
  <c r="F32" i="1" l="1"/>
  <c r="F60" i="1"/>
  <c r="F64" i="1"/>
  <c r="E63" i="1"/>
  <c r="E31" i="1"/>
  <c r="E13" i="3"/>
  <c r="F13" i="3"/>
  <c r="D13" i="3"/>
  <c r="E57" i="1" l="1"/>
  <c r="E58" i="1"/>
  <c r="F58" i="1"/>
  <c r="F63" i="1"/>
  <c r="G13" i="3"/>
  <c r="F31" i="1"/>
  <c r="F59" i="1"/>
  <c r="E46" i="1"/>
  <c r="D46" i="1"/>
  <c r="D42" i="1" s="1"/>
  <c r="E24" i="1"/>
  <c r="F24" i="1" l="1"/>
  <c r="F46" i="1"/>
  <c r="E42" i="1"/>
  <c r="F42" i="1" l="1"/>
  <c r="F57" i="1"/>
  <c r="E32" i="3"/>
  <c r="F32" i="3"/>
  <c r="D32" i="3"/>
  <c r="E27" i="3"/>
  <c r="F27" i="3"/>
  <c r="D27" i="3"/>
  <c r="F25" i="3"/>
  <c r="D25" i="3"/>
  <c r="E21" i="1"/>
  <c r="D21" i="1"/>
  <c r="D34" i="3" l="1"/>
  <c r="G22" i="3"/>
  <c r="G27" i="3"/>
  <c r="G15" i="3"/>
  <c r="E34" i="3"/>
  <c r="C10" i="5" s="1"/>
  <c r="G25" i="3"/>
  <c r="G32" i="3"/>
  <c r="F34" i="3"/>
  <c r="F21" i="1"/>
  <c r="F9" i="1"/>
  <c r="D18" i="1"/>
  <c r="D8" i="1" s="1"/>
  <c r="E18" i="1"/>
  <c r="E8" i="1" s="1"/>
  <c r="G34" i="3" l="1"/>
  <c r="D10" i="5"/>
  <c r="F18" i="1"/>
  <c r="D74" i="1"/>
  <c r="F8" i="1" l="1"/>
  <c r="E74" i="1"/>
  <c r="D9" i="5" s="1"/>
  <c r="D8" i="5" s="1"/>
  <c r="D11" i="5" s="1"/>
  <c r="C9" i="5"/>
  <c r="C8" i="5" s="1"/>
  <c r="C11" i="5" s="1"/>
  <c r="F74" i="1" l="1"/>
</calcChain>
</file>

<file path=xl/sharedStrings.xml><?xml version="1.0" encoding="utf-8"?>
<sst xmlns="http://schemas.openxmlformats.org/spreadsheetml/2006/main" count="1037" uniqueCount="376">
  <si>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</si>
  <si>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</si>
  <si>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</si>
  <si>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</si>
  <si>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</si>
  <si>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</si>
  <si>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</si>
  <si>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</si>
  <si>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</si>
  <si>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</si>
  <si>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</si>
  <si>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</si>
  <si>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</si>
  <si>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</si>
  <si>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</si>
  <si>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</si>
  <si>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</si>
  <si>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</si>
  <si>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</si>
  <si>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</si>
  <si>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</si>
  <si>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</si>
  <si>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</si>
  <si>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</si>
  <si>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</si>
  <si>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</si>
  <si>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</si>
  <si>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</si>
  <si>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</si>
  <si>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</si>
  <si>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</si>
  <si>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</si>
  <si>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</si>
  <si>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</si>
  <si>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</si>
  <si>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</si>
  <si>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</si>
  <si>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</si>
  <si>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</si>
  <si>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</si>
  <si>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</si>
  <si>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</si>
  <si>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</si>
  <si>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</si>
  <si>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</si>
  <si>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</si>
  <si>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</si>
  <si>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</si>
  <si>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</si>
  <si>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</si>
  <si>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</si>
  <si>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</si>
  <si>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</si>
  <si>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</si>
  <si>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</si>
  <si>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</si>
  <si>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</si>
  <si>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</si>
  <si>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</si>
  <si>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</si>
  <si>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</si>
  <si>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</si>
  <si>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</si>
  <si>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</si>
  <si>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</si>
  <si>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</si>
  <si>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</si>
  <si>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</si>
  <si>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</si>
  <si>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</si>
  <si>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</si>
  <si>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</si>
  <si>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</si>
  <si>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</si>
  <si>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</si>
  <si>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</si>
  <si>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</si>
  <si>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</si>
  <si>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</si>
  <si>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</si>
  <si>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</si>
  <si>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</si>
  <si>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</si>
  <si>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</si>
  <si>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</si>
  <si>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</si>
  <si>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</si>
  <si>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</si>
  <si>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</si>
  <si>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</si>
  <si>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</si>
  <si>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</si>
  <si>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</si>
  <si>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</si>
  <si>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</si>
  <si>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</si>
  <si>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</si>
  <si>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</si>
  <si>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</si>
  <si>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</si>
  <si>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</si>
  <si>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</si>
  <si>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</si>
  <si>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</si>
  <si>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</si>
  <si>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</si>
  <si>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</si>
  <si>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</si>
  <si>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</si>
  <si>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</si>
  <si>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</si>
  <si>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</si>
  <si>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</si>
  <si>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</si>
  <si>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</si>
  <si>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</si>
  <si>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</si>
  <si>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</si>
  <si>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</si>
  <si>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</si>
  <si>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</si>
  <si>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</si>
  <si>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</si>
  <si>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</si>
  <si>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</si>
  <si>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</si>
  <si>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</si>
  <si>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</si>
  <si>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</si>
  <si>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</si>
  <si>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</si>
  <si>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</si>
  <si>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</si>
  <si>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</si>
  <si>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</si>
  <si>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</si>
  <si>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</si>
  <si>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</si>
  <si>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</si>
  <si>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</si>
  <si>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</si>
  <si>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</si>
  <si>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</si>
  <si>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</si>
  <si>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</si>
  <si>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</si>
  <si>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</si>
  <si>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</si>
  <si>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</si>
  <si>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</si>
  <si>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</si>
  <si>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</si>
  <si>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</si>
  <si>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</si>
  <si>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</si>
  <si>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</si>
  <si>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</si>
  <si>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</si>
  <si>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</si>
  <si>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</si>
  <si>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</si>
  <si>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</si>
  <si>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</si>
  <si>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</si>
  <si>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</si>
  <si>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</si>
  <si>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</si>
  <si>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</si>
  <si>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</si>
  <si>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</si>
  <si>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</si>
  <si>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</si>
  <si>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</si>
  <si>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</si>
  <si>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</si>
  <si>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</si>
  <si>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</si>
  <si>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</si>
  <si>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</si>
  <si>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</si>
  <si>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</si>
  <si>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</si>
  <si>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</si>
  <si>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</si>
  <si>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</si>
  <si>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</si>
  <si>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</si>
  <si>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</si>
  <si>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</si>
  <si>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</si>
  <si>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066 1 16 10032 10 0000 140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</si>
  <si>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</si>
  <si>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</si>
  <si>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</si>
  <si>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182 1 01 02080 01 0000110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</si>
  <si>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</si>
  <si>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</si>
  <si>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</si>
  <si>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</si>
  <si>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000 1 0900000000000 000</t>
  </si>
  <si>
    <t>ЗАДОЛЖЕННОСТЬ И ПЕРЕРАСЧЕТЫ ПО ОТМЕНЕННЫМ НАЛОГАМ, СБОРАМ И ИНЫМ ОБЯЗАТЕЛЬНЫМ ПЛАТЕЖАМ</t>
  </si>
  <si>
    <t>182 1 16 10123 01 0000 140</t>
  </si>
  <si>
    <t>161 1 16 101230 10 0000 140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</si>
  <si>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</si>
  <si>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разделам и подразделам классификации расходов бюджетов за 2021 год</t>
  </si>
  <si>
    <t>по кодам классификации доходов бюджетов за   2021 год</t>
  </si>
  <si>
    <t>84,4</t>
  </si>
  <si>
    <t>0,5</t>
  </si>
  <si>
    <t>3205,7</t>
  </si>
  <si>
    <t>10628</t>
  </si>
  <si>
    <t>7000</t>
  </si>
  <si>
    <t>2000</t>
  </si>
  <si>
    <t>1</t>
  </si>
  <si>
    <t>300</t>
  </si>
  <si>
    <t>23</t>
  </si>
  <si>
    <t>1360</t>
  </si>
  <si>
    <t>140</t>
  </si>
  <si>
    <t>20418</t>
  </si>
  <si>
    <t>418</t>
  </si>
  <si>
    <t>066 2 02 15399 10 0000 150</t>
  </si>
  <si>
    <t>Дотации бюджетам сельских поселений на премирование победителей Всероссийского конкурса "Лучшая муниципальная практика"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</si>
  <si>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</si>
  <si>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 на обеспечение комплексного развития сельских территорий из бюджетов сельских поселений</t>
  </si>
  <si>
    <t>066 2 19 00000 00 0000 000</t>
  </si>
  <si>
    <t>066 2 19 25576 10 0000 150</t>
  </si>
  <si>
    <t>муниципального образования поселок Боровский за   2021 год</t>
  </si>
  <si>
    <t>к решению Думы</t>
  </si>
  <si>
    <t>Администратор</t>
  </si>
  <si>
    <t>Рз</t>
  </si>
  <si>
    <t>Пр</t>
  </si>
  <si>
    <t>ЦСР</t>
  </si>
  <si>
    <t>ВР</t>
  </si>
  <si>
    <t>Утвержденный бюджет</t>
  </si>
  <si>
    <t>Уточненный бюджет</t>
  </si>
  <si>
    <t>Администрация муниципального образования поселок Боровский</t>
  </si>
  <si>
    <t>066</t>
  </si>
  <si>
    <t>Общегосударственные вопросы, всего</t>
  </si>
  <si>
    <t>00</t>
  </si>
  <si>
    <t>Муниципальная программа  «Развитие муниципальной службы в муниципальном  образовании поселок Боровский на 2020-2022 года»</t>
  </si>
  <si>
    <t>01 0 00 00000</t>
  </si>
  <si>
    <t>Высшее должностное лицо муниципального образования (глава муниципального образования, возглавляющий местную администрацию) в рамках программы «Развитие муниципальной службы в муниципальном образовании поселок Боровский на 2020-2022 года»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</si>
  <si>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</si>
  <si>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</si>
  <si>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</si>
  <si>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</si>
  <si>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0100020000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</si>
  <si>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</si>
  <si>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органов местного самоуправления в рамках программы «Развитие муниципальной службы в муниципальном образовании поселок Боровский на 2020-2022 года»</t>
  </si>
  <si>
    <t>01 0 00 70100</t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</si>
  <si>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</si>
  <si>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</si>
  <si>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2020-2022 годы»</t>
  </si>
  <si>
    <t>02 0 00 00000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</si>
  <si>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2020-2022 годы»</t>
  </si>
  <si>
    <t>02 0 00 70100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</si>
  <si>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</si>
  <si>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</si>
  <si>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</si>
  <si>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 xml:space="preserve">Иные межбюджетные трансферты
</t>
  </si>
  <si>
    <t>Иные бюджетные ассигнования</t>
  </si>
  <si>
    <t>Резервный фонд местной администрации</t>
  </si>
  <si>
    <t>99 0 00 70111</t>
  </si>
  <si>
    <t>Резервные средства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</si>
  <si>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образовании поселок Боровский на 2020-2022 года»</t>
  </si>
  <si>
    <t>01 0 00 70480</t>
  </si>
  <si>
    <t xml:space="preserve">02 0 00 00000  </t>
  </si>
  <si>
    <r>
      <t xml:space="preserve">02 0 00 </t>
    </r>
    <r>
      <rPr>
        <i/>
        <sz val="12"/>
        <color theme="1"/>
        <rFont val="Times New Roman"/>
        <family val="1"/>
        <charset val="204"/>
      </rPr>
      <t>70100</t>
    </r>
  </si>
  <si>
    <t>Закупка товаров, работ и услуг для обеспечения государственных (муниципальных) нужд</t>
  </si>
  <si>
    <r>
      <t xml:space="preserve">02 0 00 </t>
    </r>
    <r>
      <rPr>
        <sz val="12"/>
        <color theme="1"/>
        <rFont val="Times New Roman"/>
        <family val="1"/>
        <charset val="204"/>
      </rPr>
      <t>70100</t>
    </r>
  </si>
  <si>
    <t>Иные закупки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</si>
  <si>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2020-2022 годы»</t>
  </si>
  <si>
    <t xml:space="preserve">02 0 00 70200  </t>
  </si>
  <si>
    <t>Мероприятия по проведение кадастровых работ на бесхозяйные объекты</t>
  </si>
  <si>
    <t>02 0 02 70300</t>
  </si>
  <si>
    <t>Муниципальная программа «Благоустройство территории муниципального образования поселок Боровский на 2020-2022 годы»</t>
  </si>
  <si>
    <t>Мероприятия по проведению конкурсов по благоустройству территории в рамках программы "Благоустройство территории муниципального образования посёлок Боровский на 2020-2022 годы"</t>
  </si>
  <si>
    <t>06 0 01 70200</t>
  </si>
  <si>
    <t xml:space="preserve">   06 0 01 70200</t>
  </si>
  <si>
    <t xml:space="preserve"> 06 0 01 70200</t>
  </si>
  <si>
    <t>Национальная оборона</t>
  </si>
  <si>
    <t>Мобилизационная  и вневойсковая подготовка</t>
  </si>
  <si>
    <r>
      <t>Муниципальная</t>
    </r>
    <r>
      <rPr>
        <b/>
        <sz val="12"/>
        <color rgb="FF000000"/>
        <rFont val="Times New Roman"/>
        <family val="1"/>
        <charset val="204"/>
      </rPr>
      <t xml:space="preserve"> программа «</t>
    </r>
    <r>
      <rPr>
        <b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 на 2020-2022 годы</t>
    </r>
    <r>
      <rPr>
        <b/>
        <sz val="12"/>
        <color rgb="FF000000"/>
        <rFont val="Times New Roman"/>
        <family val="1"/>
        <charset val="204"/>
      </rPr>
      <t>»</t>
    </r>
  </si>
  <si>
    <t>03 0 00 00000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</si>
  <si>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на территории муниципального образования поселок Боровский на 2020-2022 годы»</t>
  </si>
  <si>
    <t>03 0 00 51180</t>
  </si>
  <si>
    <t>Обеспечение деятельности органов местного самоуправления в рамках программы «Организация и осуществление первичного воинского учета на территории муниципального образования поселок Боровский на 2020-2022 годы»</t>
  </si>
  <si>
    <t>03 0 00 70100</t>
  </si>
  <si>
    <t>Национальная безопасность и правоохранительная деятельность</t>
  </si>
  <si>
    <t>Мероприятия по обеспечению безопасности людей на водных объектах</t>
  </si>
  <si>
    <t>0400170310</t>
  </si>
  <si>
    <t>Мероприятия по участию в предупреждении и ликвидации последствий чрезвычайных ситуаций</t>
  </si>
  <si>
    <t>0400270310</t>
  </si>
  <si>
    <t>Муниципальная программа «Обеспечение безопасности жизнедеятельности на территории поселка Боровский на 2020-2021 годы»</t>
  </si>
  <si>
    <t>04 0 00 00000</t>
  </si>
  <si>
    <t>Мероприятия по обеспечению первичных мер пожарной безопасности</t>
  </si>
  <si>
    <t>04 0 04 70240</t>
  </si>
  <si>
    <t>Мероприятия по обеспечению деятельности пожарной дружины</t>
  </si>
  <si>
    <t xml:space="preserve">04 0 05 70250  </t>
  </si>
  <si>
    <t xml:space="preserve">04 0 05 70250 </t>
  </si>
  <si>
    <t>04 0 06 90020</t>
  </si>
  <si>
    <t>Национальная экономика, всего</t>
  </si>
  <si>
    <t>Муниципальная программа «Основные направления развития молодежной политики в муниципальном  образовании поселок Боровский на 2020-2022 годы</t>
  </si>
  <si>
    <t>0700000000</t>
  </si>
  <si>
    <t>Мероприятия по трудоустройству несовершеннолетних подростков</t>
  </si>
  <si>
    <t>0700470140</t>
  </si>
  <si>
    <t xml:space="preserve">Мероприятия по обеспечению занятости населения </t>
  </si>
  <si>
    <t>0700570140</t>
  </si>
  <si>
    <t>Мероприятия по обеспечению занятости населения  в рамках непрограммных мероприятий</t>
  </si>
  <si>
    <t>Муниципальная программа «Содержание автомобильных дорог муниципального образования поселок Боровский 2020-2022 годы»</t>
  </si>
  <si>
    <t>05 0 00 00000</t>
  </si>
  <si>
    <t>Мероприятия по содержанию автомобильных дорог</t>
  </si>
  <si>
    <t xml:space="preserve">05 0 01 77050 </t>
  </si>
  <si>
    <t>05 0 01 77050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</si>
  <si>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</si>
  <si>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</si>
  <si>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объектами муниципальной собственности в рамках муниципальной программы "Повышение эффективности управления и распоряжения собственностью муниципального образования поселок Боровский на 2020-2022 годы"</t>
  </si>
  <si>
    <t>Прочая закупка товаров, работ и услуг для муниципальных нужд</t>
  </si>
  <si>
    <t>Жилищно-коммунальное хозяйство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</si>
  <si>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2020-2022годы»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</si>
  <si>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2020-2022 года»</t>
  </si>
  <si>
    <t xml:space="preserve">02 0 00 96160  </t>
  </si>
  <si>
    <t>Муниципальная программа «Благоустройство территории муниципального образования поселок Боровский на 2020-2022  годы»</t>
  </si>
  <si>
    <t>06 0 00 00000</t>
  </si>
  <si>
    <t>Мероприятия по содержанию  и приведению в нормативное состояние элементов благоустройства</t>
  </si>
  <si>
    <t>06 0 02 76000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</si>
  <si>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</si>
  <si>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Мероприятия по благоустройству мест массового отдыха населения.</t>
  </si>
  <si>
    <t>Образование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</si>
  <si>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</si>
  <si>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07 0 00 00000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</si>
  <si>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</si>
  <si>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07 0 02  90020</t>
  </si>
  <si>
    <t xml:space="preserve"> 07 0 02  90020</t>
  </si>
  <si>
    <t>Культура и кинематография, всего</t>
  </si>
  <si>
    <t>Социальная политика, всего</t>
  </si>
  <si>
    <t>Муниципальная программа  «Развитие муниципальной службы в муниципальном  образовании поселок Боровский на 2018-2020 года»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</si>
  <si>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</si>
  <si>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 xml:space="preserve">01 0 00 70470 </t>
  </si>
  <si>
    <t>Социальное обеспечение и иные выплаты населению</t>
  </si>
  <si>
    <t>01 0 00 70470</t>
  </si>
  <si>
    <t>Социальные выплаты гражданам, кроме публичных нормативных социальных выплат</t>
  </si>
  <si>
    <t>Муниципальная программа «Развитие муниципальной службы в муниципальном образовании поселок Боровский на 2020-2022 годы»</t>
  </si>
  <si>
    <t>Мероприятия в области социальной политики</t>
  </si>
  <si>
    <t>01 0 0070270</t>
  </si>
  <si>
    <t>Социальное обеспечение и иные выплаты населению вне программных мероприятий</t>
  </si>
  <si>
    <t>99 0 0070270</t>
  </si>
  <si>
    <t>Пособия, компенсации и другие выплаты гражданам</t>
  </si>
  <si>
    <t>Физическая культура и спорт</t>
  </si>
  <si>
    <t>09 0 01 700020</t>
  </si>
  <si>
    <t>09 0 01 70020</t>
  </si>
  <si>
    <t>Всего</t>
  </si>
  <si>
    <t>Приложение 4</t>
  </si>
  <si>
    <t xml:space="preserve">Расходы бюджета муниципального образования поселок Боровский по ведомственной структуре расходов бюджета за 2021 год </t>
  </si>
  <si>
    <t>Финансовое обеспечение расходов на стимулирование органов местного самоуправления в рамках муниципальной программы "Развитие муниципальной службы в муниципальном образовании поселок Боровский на 2021 -2023гг"</t>
  </si>
  <si>
    <t>Финансовое обеспечение поощрения за достижение показателей деятельности органов исполнительной власти Тюменской области</t>
  </si>
  <si>
    <t>01 0 00 55490</t>
  </si>
  <si>
    <t>Финансовое обеспечение расходов на стимулирование органов местного самоуправления</t>
  </si>
  <si>
    <r>
      <t>01 0 00</t>
    </r>
    <r>
      <rPr>
        <sz val="12"/>
        <color theme="1"/>
        <rFont val="Times New Roman"/>
        <family val="1"/>
        <charset val="204"/>
      </rPr>
      <t xml:space="preserve"> 20000</t>
    </r>
  </si>
  <si>
    <t>Мероприятия по проведение кадастровых работ на  объекты муниципальной собственности</t>
  </si>
  <si>
    <t>02 0 01 00000</t>
  </si>
  <si>
    <t>Признание прав и регулирование отношений по муниципальной собственности</t>
  </si>
  <si>
    <t>02 0 01 70300</t>
  </si>
  <si>
    <t>Внепрограммные мероприятия</t>
  </si>
  <si>
    <t>99 0 00 00000</t>
  </si>
  <si>
    <t>Выполнение других обязательств органов местного самоуправления</t>
  </si>
  <si>
    <t>99 0 00 70200</t>
  </si>
  <si>
    <t xml:space="preserve">Выполнение других обязательств органов местного самоуправления </t>
  </si>
  <si>
    <t>Муниципальная программа «Обеспечение безопасности жизнедеятельности на территории поселка Боровский на 2021-2023 годы</t>
  </si>
  <si>
    <t>0400000000</t>
  </si>
  <si>
    <t>Мероприятие по устройство тротуаров на автомобильных дорогах</t>
  </si>
  <si>
    <t xml:space="preserve">05 0 03 00000 </t>
  </si>
  <si>
    <t>Поддержка дорожного хозяйства в рамках содержания автомобильных дорог</t>
  </si>
  <si>
    <t>05 0 03 77050</t>
  </si>
  <si>
    <t>02 0  04 70290</t>
  </si>
  <si>
    <t>08 0 00 00000</t>
  </si>
  <si>
    <t>08 0 02 76000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</si>
</sst>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8"/>
      <name val="Arial CYR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4" borderId="1" xfId="1" applyNumberFormat="1" applyFont="1" applyFill="1" applyBorder="1" applyAlignment="1" applyProtection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/>
    <xf numFmtId="49" fontId="11" fillId="0" borderId="4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9" fontId="11" fillId="0" borderId="1" xfId="0" applyNumberFormat="1" applyFont="1" applyBorder="1" applyAlignment="1" applyProtection="1">
      <alignment vertical="top"/>
    </xf>
    <xf numFmtId="0" fontId="6" fillId="0" borderId="0" xfId="0" applyFont="1" applyAlignment="1">
      <alignment vertical="top" wrapText="1"/>
    </xf>
    <xf numFmtId="0" fontId="9" fillId="0" borderId="0" xfId="1" applyFont="1" applyBorder="1" applyAlignment="1">
      <alignment horizontal="center"/>
    </xf>
    <xf numFmtId="166" fontId="2" fillId="0" borderId="1" xfId="1" applyNumberFormat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right" vertical="top" wrapText="1"/>
    </xf>
    <xf numFmtId="166" fontId="3" fillId="0" borderId="1" xfId="1" applyNumberFormat="1" applyFont="1" applyBorder="1" applyAlignment="1">
      <alignment horizontal="right" vertical="top" wrapText="1"/>
    </xf>
    <xf numFmtId="49" fontId="3" fillId="0" borderId="1" xfId="1" applyNumberFormat="1" applyFont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 applyProtection="1">
      <alignment vertical="top" wrapText="1"/>
    </xf>
    <xf numFmtId="49" fontId="13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right" vertical="top" wrapText="1"/>
    </xf>
    <xf numFmtId="0" fontId="6" fillId="0" borderId="6" xfId="0" applyFont="1" applyBorder="1" applyAlignment="1">
      <alignment vertical="top" wrapText="1"/>
    </xf>
    <xf numFmtId="166" fontId="6" fillId="0" borderId="1" xfId="0" applyNumberFormat="1" applyFont="1" applyBorder="1" applyAlignment="1">
      <alignment vertical="top" wrapText="1"/>
    </xf>
    <xf numFmtId="49" fontId="3" fillId="0" borderId="5" xfId="0" applyNumberFormat="1" applyFont="1" applyBorder="1" applyAlignment="1" applyProtection="1">
      <alignment horizontal="center" vertical="center"/>
    </xf>
    <xf numFmtId="167" fontId="3" fillId="0" borderId="1" xfId="1" applyNumberFormat="1" applyFont="1" applyBorder="1" applyAlignment="1">
      <alignment vertical="top" wrapText="1"/>
    </xf>
    <xf numFmtId="3" fontId="8" fillId="0" borderId="0" xfId="0" applyNumberFormat="1" applyFont="1"/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49" fontId="5" fillId="0" borderId="0" xfId="0" applyNumberFormat="1" applyFont="1"/>
    <xf numFmtId="0" fontId="2" fillId="4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4" borderId="0" xfId="1" applyFont="1" applyFill="1" applyAlignment="1">
      <alignment horizontal="center"/>
    </xf>
    <xf numFmtId="0" fontId="3" fillId="0" borderId="0" xfId="1" applyFont="1" applyAlignment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14" fillId="0" borderId="1" xfId="0" applyNumberFormat="1" applyFont="1" applyBorder="1" applyAlignment="1" applyProtection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 applyProtection="1">
      <alignment horizontal="left" vertical="top" wrapText="1"/>
    </xf>
    <xf numFmtId="49" fontId="11" fillId="0" borderId="1" xfId="0" applyNumberFormat="1" applyFont="1" applyBorder="1" applyAlignment="1" applyProtection="1">
      <alignment horizontal="left" vertical="top" wrapText="1"/>
    </xf>
    <xf numFmtId="0" fontId="0" fillId="4" borderId="0" xfId="0" applyFill="1"/>
    <xf numFmtId="0" fontId="1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7" fillId="0" borderId="0" xfId="0" applyFont="1"/>
    <xf numFmtId="0" fontId="18" fillId="0" borderId="1" xfId="0" applyFont="1" applyBorder="1" applyAlignment="1">
      <alignment horizontal="left" vertical="top" wrapText="1"/>
    </xf>
    <xf numFmtId="1" fontId="15" fillId="0" borderId="1" xfId="0" applyNumberFormat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6" fontId="0" fillId="4" borderId="0" xfId="0" applyNumberFormat="1" applyFill="1"/>
    <xf numFmtId="166" fontId="0" fillId="5" borderId="0" xfId="0" applyNumberFormat="1" applyFill="1"/>
    <xf numFmtId="49" fontId="5" fillId="0" borderId="1" xfId="0" applyNumberFormat="1" applyFont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" fontId="6" fillId="4" borderId="1" xfId="0" applyNumberFormat="1" applyFont="1" applyFill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1" fontId="14" fillId="4" borderId="1" xfId="0" applyNumberFormat="1" applyFont="1" applyFill="1" applyBorder="1" applyAlignment="1">
      <alignment horizontal="right" vertical="top" wrapText="1"/>
    </xf>
    <xf numFmtId="1" fontId="14" fillId="0" borderId="1" xfId="0" applyNumberFormat="1" applyFont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3" fontId="11" fillId="0" borderId="1" xfId="0" applyNumberFormat="1" applyFont="1" applyBorder="1" applyAlignment="1" applyProtection="1">
      <alignment horizontal="right" vertical="top" wrapText="1"/>
    </xf>
    <xf numFmtId="1" fontId="16" fillId="4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right" vertical="top"/>
    </xf>
    <xf numFmtId="1" fontId="6" fillId="4" borderId="1" xfId="0" applyNumberFormat="1" applyFont="1" applyFill="1" applyBorder="1" applyAlignment="1">
      <alignment horizontal="right" vertical="top"/>
    </xf>
    <xf numFmtId="1" fontId="14" fillId="4" borderId="1" xfId="0" applyNumberFormat="1" applyFont="1" applyFill="1" applyBorder="1" applyAlignment="1">
      <alignment horizontal="right" vertical="top"/>
    </xf>
    <xf numFmtId="1" fontId="14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justify" vertical="center" wrapText="1"/>
    </xf>
    <xf numFmtId="49" fontId="16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75" zoomScaleNormal="75" workbookViewId="0">
      <selection activeCell="F59" sqref="F59:F67"/>
    </sheetView>
  </sheetViews>
  <sheetFormatPr defaultRowHeight="15" x14ac:dyDescent="0.25"/>
  <cols>
    <col min="1" max="1" width="32" customWidth="1"/>
    <col min="2" max="2" width="33.140625" customWidth="1"/>
    <col min="3" max="3" width="14.85546875" customWidth="1"/>
    <col min="4" max="4" width="10.5703125" customWidth="1"/>
    <col min="5" max="5" width="12.28515625" customWidth="1"/>
    <col min="6" max="6" width="8.85546875" customWidth="1"/>
    <col min="8" max="8" width="54.140625" customWidth="1"/>
  </cols>
  <sheetData>
    <row r="1" spans="1:8" x14ac:dyDescent="0.25">
      <c r="E1" t="s">
        <v>21</v>
      </c>
    </row>
    <row r="2" spans="1:8" hidden="1" x14ac:dyDescent="0.25">
      <c r="D2" t="s">
        <v>22</v>
      </c>
    </row>
    <row r="3" spans="1:8" hidden="1" x14ac:dyDescent="0.25">
      <c r="D3" t="s">
        <v>23</v>
      </c>
    </row>
    <row r="4" spans="1:8" ht="16.5" x14ac:dyDescent="0.25">
      <c r="A4" s="89" t="s">
        <v>24</v>
      </c>
      <c r="B4" s="89"/>
      <c r="C4" s="89"/>
      <c r="D4" s="89"/>
      <c r="E4" s="89"/>
    </row>
    <row r="5" spans="1:8" ht="16.5" x14ac:dyDescent="0.25">
      <c r="A5" s="49"/>
      <c r="B5" s="50" t="s">
        <v>205</v>
      </c>
      <c r="C5" s="75"/>
      <c r="D5" s="50"/>
      <c r="E5" s="51"/>
    </row>
    <row r="6" spans="1:8" ht="26.25" customHeight="1" x14ac:dyDescent="0.25">
      <c r="A6" s="1"/>
      <c r="B6" s="1"/>
      <c r="C6" s="1"/>
      <c r="D6" s="1"/>
      <c r="E6" s="2" t="s">
        <v>0</v>
      </c>
    </row>
    <row r="7" spans="1:8" ht="94.5" customHeight="1" x14ac:dyDescent="0.25">
      <c r="A7" s="61" t="s">
        <v>1</v>
      </c>
      <c r="B7" s="61" t="s">
        <v>2</v>
      </c>
      <c r="C7" s="16" t="s">
        <v>159</v>
      </c>
      <c r="D7" s="61" t="s">
        <v>20</v>
      </c>
      <c r="E7" s="16" t="s">
        <v>3</v>
      </c>
      <c r="F7" s="16" t="s">
        <v>169</v>
      </c>
    </row>
    <row r="8" spans="1:8" ht="55.5" customHeight="1" x14ac:dyDescent="0.25">
      <c r="A8" s="30" t="s">
        <v>111</v>
      </c>
      <c r="B8" s="30" t="s">
        <v>4</v>
      </c>
      <c r="C8" s="31">
        <f>C9+C18+C26+C29+C31+C42+C51</f>
        <v>29261.800000000003</v>
      </c>
      <c r="D8" s="31">
        <f>D9+D15+D18+D26+D29+D31+D42+D51</f>
        <v>46488.499999999993</v>
      </c>
      <c r="E8" s="31">
        <f>E9+E15+E18+E26+E29+E31+E42+E51</f>
        <v>47186.700000000004</v>
      </c>
      <c r="F8" s="54">
        <f t="shared" ref="F8:F30" si="0">E8/D8*100</f>
        <v>101.50187680824291</v>
      </c>
      <c r="H8" s="19"/>
    </row>
    <row r="9" spans="1:8" s="36" customFormat="1" ht="32.25" customHeight="1" x14ac:dyDescent="0.25">
      <c r="A9" s="30" t="s">
        <v>112</v>
      </c>
      <c r="B9" s="30" t="s">
        <v>5</v>
      </c>
      <c r="C9" s="31">
        <f t="shared" ref="C9:E9" si="1">C10</f>
        <v>5748.7</v>
      </c>
      <c r="D9" s="31">
        <f t="shared" si="1"/>
        <v>12776.5</v>
      </c>
      <c r="E9" s="31">
        <f t="shared" si="1"/>
        <v>13088.7</v>
      </c>
      <c r="F9" s="54">
        <f t="shared" si="0"/>
        <v>102.44354870269636</v>
      </c>
      <c r="G9" s="88"/>
    </row>
    <row r="10" spans="1:8" ht="23.25" customHeight="1" x14ac:dyDescent="0.25">
      <c r="A10" s="32" t="s">
        <v>6</v>
      </c>
      <c r="B10" s="32" t="s">
        <v>7</v>
      </c>
      <c r="C10" s="33">
        <f>C11+C12+C13+C14</f>
        <v>5748.7</v>
      </c>
      <c r="D10" s="33">
        <f>D11+D12+D13+D14</f>
        <v>12776.5</v>
      </c>
      <c r="E10" s="33">
        <f t="shared" ref="E10" si="2">E11+E12+E13+E14</f>
        <v>13088.7</v>
      </c>
      <c r="F10" s="53">
        <f t="shared" si="0"/>
        <v>102.44354870269636</v>
      </c>
    </row>
    <row r="11" spans="1:8" ht="144.75" customHeight="1" x14ac:dyDescent="0.25">
      <c r="A11" s="32" t="s">
        <v>8</v>
      </c>
      <c r="B11" s="43" t="s">
        <v>97</v>
      </c>
      <c r="C11" s="43">
        <v>5648</v>
      </c>
      <c r="D11" s="33">
        <v>7272</v>
      </c>
      <c r="E11" s="33">
        <v>7402</v>
      </c>
      <c r="F11" s="53">
        <f t="shared" si="0"/>
        <v>101.78767876787677</v>
      </c>
    </row>
    <row r="12" spans="1:8" ht="247.5" customHeight="1" x14ac:dyDescent="0.25">
      <c r="A12" s="32" t="s">
        <v>113</v>
      </c>
      <c r="B12" s="34" t="s">
        <v>98</v>
      </c>
      <c r="C12" s="34">
        <v>16.3</v>
      </c>
      <c r="D12" s="33">
        <v>7</v>
      </c>
      <c r="E12" s="33">
        <v>7.3</v>
      </c>
      <c r="F12" s="53">
        <f t="shared" si="0"/>
        <v>104.28571428571429</v>
      </c>
    </row>
    <row r="13" spans="1:8" ht="101.25" customHeight="1" x14ac:dyDescent="0.25">
      <c r="A13" s="32" t="s">
        <v>114</v>
      </c>
      <c r="B13" s="32" t="s">
        <v>25</v>
      </c>
      <c r="C13" s="79" t="s">
        <v>206</v>
      </c>
      <c r="D13" s="80">
        <v>126.5</v>
      </c>
      <c r="E13" s="80">
        <v>128</v>
      </c>
      <c r="F13" s="53">
        <f t="shared" si="0"/>
        <v>101.18577075098814</v>
      </c>
    </row>
    <row r="14" spans="1:8" ht="199.5" customHeight="1" x14ac:dyDescent="0.25">
      <c r="A14" s="32" t="s">
        <v>194</v>
      </c>
      <c r="B14" s="68" t="s">
        <v>195</v>
      </c>
      <c r="C14" s="72"/>
      <c r="D14" s="33">
        <v>5371</v>
      </c>
      <c r="E14" s="33">
        <v>5551.4</v>
      </c>
      <c r="F14" s="53">
        <f t="shared" si="0"/>
        <v>103.3587786259542</v>
      </c>
    </row>
    <row r="15" spans="1:8" s="36" customFormat="1" ht="34.5" customHeight="1" x14ac:dyDescent="0.25">
      <c r="A15" s="30" t="s">
        <v>163</v>
      </c>
      <c r="B15" s="30" t="s">
        <v>161</v>
      </c>
      <c r="C15" s="77" t="str">
        <f>C16</f>
        <v>0,5</v>
      </c>
      <c r="D15" s="77">
        <f>D16</f>
        <v>1.5</v>
      </c>
      <c r="E15" s="77">
        <f t="shared" ref="E15:E16" si="3">E16</f>
        <v>1.8</v>
      </c>
      <c r="F15" s="54">
        <f t="shared" si="0"/>
        <v>120</v>
      </c>
    </row>
    <row r="16" spans="1:8" ht="39" customHeight="1" x14ac:dyDescent="0.25">
      <c r="A16" s="32" t="s">
        <v>164</v>
      </c>
      <c r="B16" s="32" t="s">
        <v>162</v>
      </c>
      <c r="C16" s="78" t="str">
        <f>C17</f>
        <v>0,5</v>
      </c>
      <c r="D16" s="78">
        <f>D17</f>
        <v>1.5</v>
      </c>
      <c r="E16" s="78">
        <f t="shared" si="3"/>
        <v>1.8</v>
      </c>
      <c r="F16" s="54">
        <f t="shared" si="0"/>
        <v>120</v>
      </c>
    </row>
    <row r="17" spans="1:6" ht="37.5" customHeight="1" x14ac:dyDescent="0.25">
      <c r="A17" s="32" t="s">
        <v>165</v>
      </c>
      <c r="B17" s="32" t="s">
        <v>162</v>
      </c>
      <c r="C17" s="78" t="s">
        <v>207</v>
      </c>
      <c r="D17" s="78">
        <v>1.5</v>
      </c>
      <c r="E17" s="78">
        <v>1.8</v>
      </c>
      <c r="F17" s="54">
        <f t="shared" si="0"/>
        <v>120</v>
      </c>
    </row>
    <row r="18" spans="1:6" s="36" customFormat="1" ht="15.75" x14ac:dyDescent="0.25">
      <c r="A18" s="30" t="s">
        <v>9</v>
      </c>
      <c r="B18" s="30" t="s">
        <v>10</v>
      </c>
      <c r="C18" s="31">
        <f>C19+C21</f>
        <v>20833.7</v>
      </c>
      <c r="D18" s="31">
        <f>D19+D21</f>
        <v>20633.7</v>
      </c>
      <c r="E18" s="31">
        <f>E19+E21</f>
        <v>20747.599999999999</v>
      </c>
      <c r="F18" s="54">
        <f t="shared" si="0"/>
        <v>100.55200957656648</v>
      </c>
    </row>
    <row r="19" spans="1:6" ht="31.5" x14ac:dyDescent="0.25">
      <c r="A19" s="32" t="s">
        <v>115</v>
      </c>
      <c r="B19" s="32" t="s">
        <v>11</v>
      </c>
      <c r="C19" s="80" t="str">
        <f>C20</f>
        <v>3205,7</v>
      </c>
      <c r="D19" s="80">
        <f>D20</f>
        <v>3505.7</v>
      </c>
      <c r="E19" s="80">
        <f>E20</f>
        <v>3398.3</v>
      </c>
      <c r="F19" s="54">
        <f t="shared" si="0"/>
        <v>96.936417833813522</v>
      </c>
    </row>
    <row r="20" spans="1:6" ht="98.25" customHeight="1" x14ac:dyDescent="0.25">
      <c r="A20" s="32" t="s">
        <v>116</v>
      </c>
      <c r="B20" s="32" t="s">
        <v>99</v>
      </c>
      <c r="C20" s="79" t="s">
        <v>208</v>
      </c>
      <c r="D20" s="80">
        <v>3505.7</v>
      </c>
      <c r="E20" s="80">
        <v>3398.3</v>
      </c>
      <c r="F20" s="54">
        <f t="shared" si="0"/>
        <v>96.936417833813522</v>
      </c>
    </row>
    <row r="21" spans="1:6" ht="15.75" x14ac:dyDescent="0.25">
      <c r="A21" s="32" t="s">
        <v>117</v>
      </c>
      <c r="B21" s="32" t="s">
        <v>12</v>
      </c>
      <c r="C21" s="33">
        <f>C22+C24</f>
        <v>17628</v>
      </c>
      <c r="D21" s="33">
        <f>D22+D24</f>
        <v>17128</v>
      </c>
      <c r="E21" s="33">
        <f>E22+E24</f>
        <v>17349.3</v>
      </c>
      <c r="F21" s="54">
        <f t="shared" si="0"/>
        <v>101.29203643157403</v>
      </c>
    </row>
    <row r="22" spans="1:6" ht="43.5" customHeight="1" x14ac:dyDescent="0.25">
      <c r="A22" s="32" t="s">
        <v>101</v>
      </c>
      <c r="B22" s="32" t="s">
        <v>100</v>
      </c>
      <c r="C22" s="80" t="str">
        <f>C23</f>
        <v>10628</v>
      </c>
      <c r="D22" s="33">
        <f>D23</f>
        <v>10628</v>
      </c>
      <c r="E22" s="33">
        <f t="shared" ref="E22" si="4">E23</f>
        <v>10650</v>
      </c>
      <c r="F22" s="54">
        <f t="shared" si="0"/>
        <v>100.20700037636432</v>
      </c>
    </row>
    <row r="23" spans="1:6" ht="72" customHeight="1" x14ac:dyDescent="0.25">
      <c r="A23" s="32" t="s">
        <v>102</v>
      </c>
      <c r="B23" s="32" t="s">
        <v>103</v>
      </c>
      <c r="C23" s="79" t="s">
        <v>209</v>
      </c>
      <c r="D23" s="33">
        <v>10628</v>
      </c>
      <c r="E23" s="33">
        <v>10650</v>
      </c>
      <c r="F23" s="54">
        <f t="shared" si="0"/>
        <v>100.20700037636432</v>
      </c>
    </row>
    <row r="24" spans="1:6" ht="36.75" customHeight="1" x14ac:dyDescent="0.25">
      <c r="A24" s="32" t="s">
        <v>104</v>
      </c>
      <c r="B24" s="32" t="s">
        <v>105</v>
      </c>
      <c r="C24" s="80" t="str">
        <f>C25</f>
        <v>7000</v>
      </c>
      <c r="D24" s="33">
        <f>D25</f>
        <v>6500</v>
      </c>
      <c r="E24" s="33">
        <f>E25</f>
        <v>6699.3</v>
      </c>
      <c r="F24" s="54">
        <f t="shared" si="0"/>
        <v>103.06615384615385</v>
      </c>
    </row>
    <row r="25" spans="1:6" ht="96.75" customHeight="1" x14ac:dyDescent="0.25">
      <c r="A25" s="32" t="s">
        <v>106</v>
      </c>
      <c r="B25" s="32" t="s">
        <v>107</v>
      </c>
      <c r="C25" s="79" t="s">
        <v>210</v>
      </c>
      <c r="D25" s="33">
        <v>6500</v>
      </c>
      <c r="E25" s="33">
        <v>6699.3</v>
      </c>
      <c r="F25" s="54">
        <f t="shared" si="0"/>
        <v>103.06615384615385</v>
      </c>
    </row>
    <row r="26" spans="1:6" ht="41.25" customHeight="1" x14ac:dyDescent="0.25">
      <c r="A26" s="62" t="s">
        <v>132</v>
      </c>
      <c r="B26" s="62" t="s">
        <v>131</v>
      </c>
      <c r="C26" s="76">
        <f t="shared" ref="C26:E27" si="5">C27</f>
        <v>6.4</v>
      </c>
      <c r="D26" s="76">
        <f t="shared" si="5"/>
        <v>6.4</v>
      </c>
      <c r="E26" s="76">
        <f t="shared" si="5"/>
        <v>6.4</v>
      </c>
      <c r="F26" s="54">
        <f t="shared" si="0"/>
        <v>100</v>
      </c>
    </row>
    <row r="27" spans="1:6" ht="96" customHeight="1" x14ac:dyDescent="0.25">
      <c r="A27" s="55" t="s">
        <v>135</v>
      </c>
      <c r="B27" s="55" t="s">
        <v>133</v>
      </c>
      <c r="C27" s="57">
        <f t="shared" si="5"/>
        <v>6.4</v>
      </c>
      <c r="D27" s="57">
        <f t="shared" si="5"/>
        <v>6.4</v>
      </c>
      <c r="E27" s="57">
        <f t="shared" si="5"/>
        <v>6.4</v>
      </c>
      <c r="F27" s="54">
        <f t="shared" si="0"/>
        <v>100</v>
      </c>
    </row>
    <row r="28" spans="1:6" ht="200.25" customHeight="1" x14ac:dyDescent="0.25">
      <c r="A28" s="55" t="s">
        <v>136</v>
      </c>
      <c r="B28" s="63" t="s">
        <v>134</v>
      </c>
      <c r="C28" s="81">
        <v>6.4</v>
      </c>
      <c r="D28" s="57">
        <v>6.4</v>
      </c>
      <c r="E28" s="57">
        <v>6.4</v>
      </c>
      <c r="F28" s="54">
        <f t="shared" si="0"/>
        <v>100</v>
      </c>
    </row>
    <row r="29" spans="1:6" ht="109.5" customHeight="1" x14ac:dyDescent="0.25">
      <c r="A29" s="62" t="s">
        <v>199</v>
      </c>
      <c r="B29" s="74" t="s">
        <v>200</v>
      </c>
      <c r="C29" s="31">
        <f>C30</f>
        <v>0</v>
      </c>
      <c r="D29" s="31">
        <f>D30</f>
        <v>-9.3000000000000007</v>
      </c>
      <c r="E29" s="31">
        <f>E30</f>
        <v>-9.4</v>
      </c>
      <c r="F29" s="54">
        <f t="shared" si="0"/>
        <v>101.0752688172043</v>
      </c>
    </row>
    <row r="30" spans="1:6" ht="94.5" customHeight="1" x14ac:dyDescent="0.25">
      <c r="A30" s="73" t="s">
        <v>197</v>
      </c>
      <c r="B30" s="21" t="s">
        <v>198</v>
      </c>
      <c r="C30" s="21"/>
      <c r="D30" s="33">
        <v>-9.3000000000000007</v>
      </c>
      <c r="E30" s="33">
        <v>-9.4</v>
      </c>
      <c r="F30" s="53">
        <f t="shared" si="0"/>
        <v>101.0752688172043</v>
      </c>
    </row>
    <row r="31" spans="1:6" s="36" customFormat="1" ht="125.25" customHeight="1" x14ac:dyDescent="0.25">
      <c r="A31" s="30" t="s">
        <v>119</v>
      </c>
      <c r="B31" s="30" t="s">
        <v>13</v>
      </c>
      <c r="C31" s="31">
        <f>C32+C39+C37</f>
        <v>2430</v>
      </c>
      <c r="D31" s="31">
        <f>D32+D39+D37</f>
        <v>4626.1000000000004</v>
      </c>
      <c r="E31" s="31">
        <f>E32+E39+E37</f>
        <v>4825.3999999999996</v>
      </c>
      <c r="F31" s="54">
        <f t="shared" ref="F31:F50" si="6">E31/D31*100</f>
        <v>104.30816454464882</v>
      </c>
    </row>
    <row r="32" spans="1:6" ht="287.25" customHeight="1" x14ac:dyDescent="0.25">
      <c r="A32" s="32" t="s">
        <v>118</v>
      </c>
      <c r="B32" s="34" t="s">
        <v>26</v>
      </c>
      <c r="C32" s="33">
        <f>C33+C35</f>
        <v>2079</v>
      </c>
      <c r="D32" s="33">
        <f>D33+D35</f>
        <v>4052</v>
      </c>
      <c r="E32" s="33">
        <f>E33+E35</f>
        <v>4239</v>
      </c>
      <c r="F32" s="53">
        <f t="shared" si="6"/>
        <v>104.61500493583415</v>
      </c>
    </row>
    <row r="33" spans="1:6" ht="144.75" customHeight="1" x14ac:dyDescent="0.25">
      <c r="A33" s="64" t="s">
        <v>120</v>
      </c>
      <c r="B33" s="34" t="s">
        <v>93</v>
      </c>
      <c r="C33" s="33">
        <f>C34</f>
        <v>79</v>
      </c>
      <c r="D33" s="33">
        <f>D34</f>
        <v>102.2</v>
      </c>
      <c r="E33" s="33">
        <f t="shared" ref="E33" si="7">E34</f>
        <v>102.3</v>
      </c>
      <c r="F33" s="53">
        <f t="shared" si="6"/>
        <v>100.09784735812133</v>
      </c>
    </row>
    <row r="34" spans="1:6" ht="191.25" customHeight="1" x14ac:dyDescent="0.25">
      <c r="A34" s="64" t="s">
        <v>121</v>
      </c>
      <c r="B34" s="37" t="s">
        <v>96</v>
      </c>
      <c r="C34" s="37">
        <v>79</v>
      </c>
      <c r="D34" s="33">
        <v>102.2</v>
      </c>
      <c r="E34" s="33">
        <v>102.3</v>
      </c>
      <c r="F34" s="53">
        <f t="shared" si="6"/>
        <v>100.09784735812133</v>
      </c>
    </row>
    <row r="35" spans="1:6" ht="99" customHeight="1" x14ac:dyDescent="0.25">
      <c r="A35" s="32" t="s">
        <v>122</v>
      </c>
      <c r="B35" s="37" t="s">
        <v>94</v>
      </c>
      <c r="C35" s="33" t="str">
        <f>C36</f>
        <v>2000</v>
      </c>
      <c r="D35" s="33">
        <f>D36</f>
        <v>3949.8</v>
      </c>
      <c r="E35" s="33">
        <f>E36</f>
        <v>4136.7</v>
      </c>
      <c r="F35" s="53">
        <f t="shared" si="6"/>
        <v>104.73188515874222</v>
      </c>
    </row>
    <row r="36" spans="1:6" ht="90" customHeight="1" x14ac:dyDescent="0.25">
      <c r="A36" s="32" t="s">
        <v>123</v>
      </c>
      <c r="B36" s="32" t="s">
        <v>108</v>
      </c>
      <c r="C36" s="32" t="s">
        <v>211</v>
      </c>
      <c r="D36" s="33">
        <v>3949.8</v>
      </c>
      <c r="E36" s="33">
        <v>4136.7</v>
      </c>
      <c r="F36" s="53">
        <f t="shared" si="6"/>
        <v>104.73188515874222</v>
      </c>
    </row>
    <row r="37" spans="1:6" ht="105" customHeight="1" x14ac:dyDescent="0.25">
      <c r="A37" s="55" t="s">
        <v>150</v>
      </c>
      <c r="B37" s="55" t="s">
        <v>148</v>
      </c>
      <c r="C37" s="57" t="str">
        <f>C38</f>
        <v>1</v>
      </c>
      <c r="D37" s="57">
        <f>D38</f>
        <v>23</v>
      </c>
      <c r="E37" s="57">
        <f>E38</f>
        <v>23</v>
      </c>
      <c r="F37" s="53">
        <f t="shared" si="6"/>
        <v>100</v>
      </c>
    </row>
    <row r="38" spans="1:6" ht="102.75" customHeight="1" x14ac:dyDescent="0.25">
      <c r="A38" s="55" t="s">
        <v>151</v>
      </c>
      <c r="B38" s="55" t="s">
        <v>149</v>
      </c>
      <c r="C38" s="55" t="s">
        <v>212</v>
      </c>
      <c r="D38" s="57">
        <v>23</v>
      </c>
      <c r="E38" s="57">
        <v>23</v>
      </c>
      <c r="F38" s="53">
        <f t="shared" si="6"/>
        <v>100</v>
      </c>
    </row>
    <row r="39" spans="1:6" ht="207.75" customHeight="1" x14ac:dyDescent="0.25">
      <c r="A39" s="55" t="s">
        <v>138</v>
      </c>
      <c r="B39" s="63" t="s">
        <v>137</v>
      </c>
      <c r="C39" s="33">
        <f>C40+C41</f>
        <v>350</v>
      </c>
      <c r="D39" s="33">
        <f>D40+D41</f>
        <v>551.1</v>
      </c>
      <c r="E39" s="33">
        <f t="shared" ref="E39" si="8">E40+E41</f>
        <v>563.4</v>
      </c>
      <c r="F39" s="53">
        <f t="shared" si="6"/>
        <v>102.23189983669026</v>
      </c>
    </row>
    <row r="40" spans="1:6" ht="188.25" customHeight="1" x14ac:dyDescent="0.25">
      <c r="A40" s="55" t="s">
        <v>140</v>
      </c>
      <c r="B40" s="55" t="s">
        <v>139</v>
      </c>
      <c r="C40" s="55" t="s">
        <v>213</v>
      </c>
      <c r="D40" s="33">
        <v>495</v>
      </c>
      <c r="E40" s="33">
        <v>505.6</v>
      </c>
      <c r="F40" s="53">
        <f t="shared" si="6"/>
        <v>102.14141414141416</v>
      </c>
    </row>
    <row r="41" spans="1:6" ht="243" customHeight="1" x14ac:dyDescent="0.25">
      <c r="A41" s="55" t="s">
        <v>191</v>
      </c>
      <c r="B41" s="67" t="s">
        <v>192</v>
      </c>
      <c r="C41" s="67">
        <v>50</v>
      </c>
      <c r="D41" s="33">
        <v>56.1</v>
      </c>
      <c r="E41" s="33">
        <v>57.8</v>
      </c>
      <c r="F41" s="53">
        <f t="shared" si="6"/>
        <v>103.03030303030303</v>
      </c>
    </row>
    <row r="42" spans="1:6" s="36" customFormat="1" ht="72" customHeight="1" x14ac:dyDescent="0.25">
      <c r="A42" s="30" t="s">
        <v>124</v>
      </c>
      <c r="B42" s="30" t="s">
        <v>14</v>
      </c>
      <c r="C42" s="31">
        <f>C46+C43</f>
        <v>223</v>
      </c>
      <c r="D42" s="31">
        <f>D46+D43</f>
        <v>1242.5</v>
      </c>
      <c r="E42" s="31">
        <f>E46+E43</f>
        <v>1313.8</v>
      </c>
      <c r="F42" s="54">
        <f t="shared" si="6"/>
        <v>105.73843058350101</v>
      </c>
    </row>
    <row r="43" spans="1:6" s="44" customFormat="1" ht="33" customHeight="1" x14ac:dyDescent="0.25">
      <c r="A43" s="32" t="s">
        <v>154</v>
      </c>
      <c r="B43" s="32" t="s">
        <v>152</v>
      </c>
      <c r="C43" s="33" t="str">
        <f>C45</f>
        <v>23</v>
      </c>
      <c r="D43" s="33">
        <f>D45</f>
        <v>28.2</v>
      </c>
      <c r="E43" s="33">
        <f>E45</f>
        <v>28.7</v>
      </c>
      <c r="F43" s="54">
        <f t="shared" si="6"/>
        <v>101.77304964539007</v>
      </c>
    </row>
    <row r="44" spans="1:6" s="44" customFormat="1" ht="33" customHeight="1" x14ac:dyDescent="0.25">
      <c r="A44" s="32" t="s">
        <v>157</v>
      </c>
      <c r="B44" s="32" t="s">
        <v>156</v>
      </c>
      <c r="C44" s="33" t="str">
        <f>C45</f>
        <v>23</v>
      </c>
      <c r="D44" s="33">
        <f>D45</f>
        <v>28.2</v>
      </c>
      <c r="E44" s="33">
        <f>E45</f>
        <v>28.7</v>
      </c>
      <c r="F44" s="54">
        <f t="shared" si="6"/>
        <v>101.77304964539007</v>
      </c>
    </row>
    <row r="45" spans="1:6" s="44" customFormat="1" ht="69" customHeight="1" x14ac:dyDescent="0.25">
      <c r="A45" s="32" t="s">
        <v>155</v>
      </c>
      <c r="B45" s="32" t="s">
        <v>153</v>
      </c>
      <c r="C45" s="32" t="s">
        <v>214</v>
      </c>
      <c r="D45" s="33">
        <v>28.2</v>
      </c>
      <c r="E45" s="33">
        <v>28.7</v>
      </c>
      <c r="F45" s="53">
        <f t="shared" si="6"/>
        <v>101.77304964539007</v>
      </c>
    </row>
    <row r="46" spans="1:6" ht="31.5" customHeight="1" x14ac:dyDescent="0.25">
      <c r="A46" s="32" t="s">
        <v>125</v>
      </c>
      <c r="B46" s="32" t="s">
        <v>27</v>
      </c>
      <c r="C46" s="33">
        <f>C49+C47</f>
        <v>200</v>
      </c>
      <c r="D46" s="33">
        <f>D49+D47</f>
        <v>1214.3</v>
      </c>
      <c r="E46" s="33">
        <f>E49+E47</f>
        <v>1285.0999999999999</v>
      </c>
      <c r="F46" s="53">
        <f t="shared" si="6"/>
        <v>105.83051964094538</v>
      </c>
    </row>
    <row r="47" spans="1:6" ht="71.25" customHeight="1" x14ac:dyDescent="0.25">
      <c r="A47" s="55" t="s">
        <v>143</v>
      </c>
      <c r="B47" s="55" t="s">
        <v>141</v>
      </c>
      <c r="C47" s="33">
        <f>C48</f>
        <v>200</v>
      </c>
      <c r="D47" s="33">
        <f>D48</f>
        <v>599</v>
      </c>
      <c r="E47" s="33">
        <f>E48</f>
        <v>669.8</v>
      </c>
      <c r="F47" s="53">
        <f t="shared" si="6"/>
        <v>111.81969949916525</v>
      </c>
    </row>
    <row r="48" spans="1:6" ht="85.5" customHeight="1" x14ac:dyDescent="0.25">
      <c r="A48" s="55" t="s">
        <v>144</v>
      </c>
      <c r="B48" s="55" t="s">
        <v>142</v>
      </c>
      <c r="C48" s="33">
        <v>200</v>
      </c>
      <c r="D48" s="33">
        <v>599</v>
      </c>
      <c r="E48" s="33">
        <v>669.8</v>
      </c>
      <c r="F48" s="53">
        <f t="shared" si="6"/>
        <v>111.81969949916525</v>
      </c>
    </row>
    <row r="49" spans="1:6" ht="61.5" customHeight="1" x14ac:dyDescent="0.25">
      <c r="A49" s="32" t="s">
        <v>126</v>
      </c>
      <c r="B49" s="32" t="s">
        <v>28</v>
      </c>
      <c r="C49" s="33">
        <f t="shared" ref="C49:E49" si="9">C50</f>
        <v>0</v>
      </c>
      <c r="D49" s="33">
        <f t="shared" si="9"/>
        <v>615.29999999999995</v>
      </c>
      <c r="E49" s="33">
        <f t="shared" si="9"/>
        <v>615.29999999999995</v>
      </c>
      <c r="F49" s="53">
        <f t="shared" si="6"/>
        <v>100</v>
      </c>
    </row>
    <row r="50" spans="1:6" ht="67.5" customHeight="1" x14ac:dyDescent="0.25">
      <c r="A50" s="32" t="s">
        <v>127</v>
      </c>
      <c r="B50" s="32" t="s">
        <v>109</v>
      </c>
      <c r="C50" s="32"/>
      <c r="D50" s="33">
        <v>615.29999999999995</v>
      </c>
      <c r="E50" s="33">
        <v>615.29999999999995</v>
      </c>
      <c r="F50" s="53">
        <f t="shared" si="6"/>
        <v>100</v>
      </c>
    </row>
    <row r="51" spans="1:6" ht="40.5" customHeight="1" x14ac:dyDescent="0.25">
      <c r="A51" s="30" t="s">
        <v>128</v>
      </c>
      <c r="B51" s="38" t="s">
        <v>87</v>
      </c>
      <c r="C51" s="31">
        <f>C52+C53+C54+C55+C56</f>
        <v>20</v>
      </c>
      <c r="D51" s="31">
        <f t="shared" ref="D51:E51" si="10">D52+D53+D54+D55+D56</f>
        <v>7211.0999999999995</v>
      </c>
      <c r="E51" s="31">
        <f t="shared" si="10"/>
        <v>7212.4</v>
      </c>
      <c r="F51" s="54">
        <f>E51/D51*100</f>
        <v>100.01802776275464</v>
      </c>
    </row>
    <row r="52" spans="1:6" ht="136.5" customHeight="1" x14ac:dyDescent="0.25">
      <c r="A52" s="21" t="s">
        <v>185</v>
      </c>
      <c r="B52" s="21" t="s">
        <v>184</v>
      </c>
      <c r="C52" s="33">
        <v>10</v>
      </c>
      <c r="D52" s="33">
        <v>2</v>
      </c>
      <c r="E52" s="33">
        <v>2</v>
      </c>
      <c r="F52" s="53">
        <f>E52/D52*100</f>
        <v>100</v>
      </c>
    </row>
    <row r="53" spans="1:6" ht="167.25" customHeight="1" x14ac:dyDescent="0.25">
      <c r="A53" s="21" t="s">
        <v>186</v>
      </c>
      <c r="B53" s="21" t="s">
        <v>187</v>
      </c>
      <c r="C53" s="21">
        <v>10</v>
      </c>
      <c r="D53" s="33">
        <v>118.2</v>
      </c>
      <c r="E53" s="33">
        <v>119.4</v>
      </c>
      <c r="F53" s="53">
        <f>E53/D53*100</f>
        <v>101.01522842639594</v>
      </c>
    </row>
    <row r="54" spans="1:6" ht="135" customHeight="1" x14ac:dyDescent="0.25">
      <c r="A54" s="21" t="s">
        <v>190</v>
      </c>
      <c r="B54" s="21" t="s">
        <v>189</v>
      </c>
      <c r="C54" s="21"/>
      <c r="D54" s="33">
        <v>7084</v>
      </c>
      <c r="E54" s="33">
        <v>7084.1</v>
      </c>
      <c r="F54" s="53">
        <f t="shared" ref="F54:F56" si="11">E54/D54*100</f>
        <v>100.00141163184641</v>
      </c>
    </row>
    <row r="55" spans="1:6" ht="142.5" customHeight="1" x14ac:dyDescent="0.25">
      <c r="A55" s="70" t="s">
        <v>201</v>
      </c>
      <c r="B55" s="68" t="s">
        <v>196</v>
      </c>
      <c r="C55" s="68"/>
      <c r="D55" s="33">
        <v>3.9</v>
      </c>
      <c r="E55" s="33">
        <v>3.9</v>
      </c>
      <c r="F55" s="53">
        <f t="shared" si="11"/>
        <v>100</v>
      </c>
    </row>
    <row r="56" spans="1:6" ht="162.75" customHeight="1" x14ac:dyDescent="0.25">
      <c r="A56" s="71" t="s">
        <v>202</v>
      </c>
      <c r="B56" s="72" t="s">
        <v>203</v>
      </c>
      <c r="C56" s="72"/>
      <c r="D56" s="33">
        <v>3</v>
      </c>
      <c r="E56" s="33">
        <v>3</v>
      </c>
      <c r="F56" s="53">
        <f t="shared" si="11"/>
        <v>100</v>
      </c>
    </row>
    <row r="57" spans="1:6" ht="42.75" customHeight="1" x14ac:dyDescent="0.25">
      <c r="A57" s="65" t="s">
        <v>129</v>
      </c>
      <c r="B57" s="30" t="s">
        <v>95</v>
      </c>
      <c r="C57" s="31">
        <f>C58+C70+C72</f>
        <v>22336</v>
      </c>
      <c r="D57" s="31">
        <f t="shared" ref="D57:E57" si="12">D58+D70+D72</f>
        <v>29292.5</v>
      </c>
      <c r="E57" s="31">
        <f t="shared" si="12"/>
        <v>29292.5</v>
      </c>
      <c r="F57" s="54">
        <f t="shared" ref="F57:F69" si="13">E57/D57*100</f>
        <v>100</v>
      </c>
    </row>
    <row r="58" spans="1:6" ht="83.25" customHeight="1" x14ac:dyDescent="0.25">
      <c r="A58" s="65" t="s">
        <v>130</v>
      </c>
      <c r="B58" s="30" t="s">
        <v>15</v>
      </c>
      <c r="C58" s="31">
        <f>C59+C62+C63+C66</f>
        <v>22336</v>
      </c>
      <c r="D58" s="31">
        <f>D59+D63+D66</f>
        <v>29264.799999999999</v>
      </c>
      <c r="E58" s="31">
        <f>E59+E63+E66</f>
        <v>29264.799999999999</v>
      </c>
      <c r="F58" s="54">
        <f t="shared" si="13"/>
        <v>100</v>
      </c>
    </row>
    <row r="59" spans="1:6" ht="57.75" customHeight="1" x14ac:dyDescent="0.25">
      <c r="A59" s="32" t="s">
        <v>171</v>
      </c>
      <c r="B59" s="32" t="s">
        <v>16</v>
      </c>
      <c r="C59" s="33">
        <f>C60+C62</f>
        <v>418</v>
      </c>
      <c r="D59" s="33">
        <f t="shared" ref="D59:E59" si="14">D60+D62</f>
        <v>5418</v>
      </c>
      <c r="E59" s="33">
        <f t="shared" si="14"/>
        <v>5418</v>
      </c>
      <c r="F59" s="53">
        <f t="shared" si="13"/>
        <v>100</v>
      </c>
    </row>
    <row r="60" spans="1:6" ht="31.5" x14ac:dyDescent="0.25">
      <c r="A60" s="32" t="s">
        <v>170</v>
      </c>
      <c r="B60" s="32" t="s">
        <v>17</v>
      </c>
      <c r="C60" s="80" t="str">
        <f t="shared" ref="C60:E60" si="15">C61</f>
        <v>418</v>
      </c>
      <c r="D60" s="33">
        <f t="shared" si="15"/>
        <v>418</v>
      </c>
      <c r="E60" s="33">
        <f t="shared" si="15"/>
        <v>418</v>
      </c>
      <c r="F60" s="53">
        <f t="shared" si="13"/>
        <v>100</v>
      </c>
    </row>
    <row r="61" spans="1:6" ht="47.25" x14ac:dyDescent="0.25">
      <c r="A61" s="32" t="s">
        <v>188</v>
      </c>
      <c r="B61" s="32" t="s">
        <v>29</v>
      </c>
      <c r="C61" s="79" t="s">
        <v>218</v>
      </c>
      <c r="D61" s="33">
        <v>418</v>
      </c>
      <c r="E61" s="33">
        <v>418</v>
      </c>
      <c r="F61" s="53">
        <f t="shared" si="13"/>
        <v>100</v>
      </c>
    </row>
    <row r="62" spans="1:6" ht="78.75" x14ac:dyDescent="0.25">
      <c r="A62" s="55" t="s">
        <v>219</v>
      </c>
      <c r="B62" s="55" t="s">
        <v>220</v>
      </c>
      <c r="C62" s="79"/>
      <c r="D62" s="33">
        <v>5000</v>
      </c>
      <c r="E62" s="33">
        <v>5000</v>
      </c>
      <c r="F62" s="53">
        <f t="shared" si="13"/>
        <v>100</v>
      </c>
    </row>
    <row r="63" spans="1:6" ht="63" x14ac:dyDescent="0.25">
      <c r="A63" s="32" t="s">
        <v>173</v>
      </c>
      <c r="B63" s="32" t="s">
        <v>18</v>
      </c>
      <c r="C63" s="80" t="str">
        <f t="shared" ref="C63:E64" si="16">C64</f>
        <v>1360</v>
      </c>
      <c r="D63" s="33">
        <f t="shared" si="16"/>
        <v>1360</v>
      </c>
      <c r="E63" s="33">
        <f t="shared" si="16"/>
        <v>1360</v>
      </c>
      <c r="F63" s="53">
        <f t="shared" si="13"/>
        <v>100</v>
      </c>
    </row>
    <row r="64" spans="1:6" ht="65.25" customHeight="1" x14ac:dyDescent="0.25">
      <c r="A64" s="32" t="s">
        <v>174</v>
      </c>
      <c r="B64" s="32" t="s">
        <v>30</v>
      </c>
      <c r="C64" s="80" t="str">
        <f t="shared" si="16"/>
        <v>1360</v>
      </c>
      <c r="D64" s="33">
        <f t="shared" si="16"/>
        <v>1360</v>
      </c>
      <c r="E64" s="33">
        <f t="shared" si="16"/>
        <v>1360</v>
      </c>
      <c r="F64" s="53">
        <f t="shared" si="13"/>
        <v>100</v>
      </c>
    </row>
    <row r="65" spans="1:8" ht="67.5" customHeight="1" x14ac:dyDescent="0.25">
      <c r="A65" s="32" t="s">
        <v>172</v>
      </c>
      <c r="B65" s="32" t="s">
        <v>31</v>
      </c>
      <c r="C65" s="79" t="s">
        <v>215</v>
      </c>
      <c r="D65" s="33">
        <v>1360</v>
      </c>
      <c r="E65" s="33">
        <v>1360</v>
      </c>
      <c r="F65" s="53">
        <f t="shared" si="13"/>
        <v>100</v>
      </c>
    </row>
    <row r="66" spans="1:8" ht="42" customHeight="1" x14ac:dyDescent="0.25">
      <c r="A66" s="32" t="s">
        <v>175</v>
      </c>
      <c r="B66" s="32" t="s">
        <v>19</v>
      </c>
      <c r="C66" s="80">
        <f>C67+C69</f>
        <v>20558</v>
      </c>
      <c r="D66" s="33">
        <f>D67+D69</f>
        <v>22486.799999999999</v>
      </c>
      <c r="E66" s="33">
        <f>E67+E69</f>
        <v>22486.799999999999</v>
      </c>
      <c r="F66" s="53">
        <f t="shared" si="13"/>
        <v>100</v>
      </c>
    </row>
    <row r="67" spans="1:8" ht="137.25" customHeight="1" x14ac:dyDescent="0.25">
      <c r="A67" s="55" t="s">
        <v>176</v>
      </c>
      <c r="B67" s="55" t="s">
        <v>145</v>
      </c>
      <c r="C67" s="80" t="str">
        <f>C68</f>
        <v>140</v>
      </c>
      <c r="D67" s="33">
        <f>D68</f>
        <v>140</v>
      </c>
      <c r="E67" s="33">
        <f t="shared" ref="E67" si="17">E68</f>
        <v>140</v>
      </c>
      <c r="F67" s="53">
        <f t="shared" si="13"/>
        <v>100</v>
      </c>
    </row>
    <row r="68" spans="1:8" ht="144" customHeight="1" x14ac:dyDescent="0.25">
      <c r="A68" s="55" t="s">
        <v>177</v>
      </c>
      <c r="B68" s="55" t="s">
        <v>146</v>
      </c>
      <c r="C68" s="83" t="s">
        <v>216</v>
      </c>
      <c r="D68" s="33">
        <v>140</v>
      </c>
      <c r="E68" s="33">
        <v>140</v>
      </c>
      <c r="F68" s="53">
        <f t="shared" si="13"/>
        <v>100</v>
      </c>
      <c r="H68" s="82"/>
    </row>
    <row r="69" spans="1:8" ht="49.5" customHeight="1" x14ac:dyDescent="0.25">
      <c r="A69" s="32" t="s">
        <v>178</v>
      </c>
      <c r="B69" s="32" t="s">
        <v>110</v>
      </c>
      <c r="C69" s="79" t="s">
        <v>217</v>
      </c>
      <c r="D69" s="80">
        <v>22346.799999999999</v>
      </c>
      <c r="E69" s="80">
        <v>22346.799999999999</v>
      </c>
      <c r="F69" s="53">
        <f t="shared" si="13"/>
        <v>100</v>
      </c>
    </row>
    <row r="70" spans="1:8" s="36" customFormat="1" ht="153.75" customHeight="1" x14ac:dyDescent="0.25">
      <c r="A70" s="56" t="s">
        <v>181</v>
      </c>
      <c r="B70" s="56" t="s">
        <v>179</v>
      </c>
      <c r="C70" s="56">
        <f>C71</f>
        <v>0</v>
      </c>
      <c r="D70" s="56">
        <f>D71</f>
        <v>39.9</v>
      </c>
      <c r="E70" s="54">
        <f t="shared" ref="E70:F70" si="18">E71</f>
        <v>39.9</v>
      </c>
      <c r="F70" s="56">
        <f t="shared" si="18"/>
        <v>0</v>
      </c>
    </row>
    <row r="71" spans="1:8" ht="129" customHeight="1" x14ac:dyDescent="0.25">
      <c r="A71" s="21" t="s">
        <v>182</v>
      </c>
      <c r="B71" s="21" t="s">
        <v>180</v>
      </c>
      <c r="C71" s="21"/>
      <c r="D71" s="21">
        <v>39.9</v>
      </c>
      <c r="E71" s="87">
        <v>39.9</v>
      </c>
      <c r="F71" s="53"/>
    </row>
    <row r="72" spans="1:8" ht="102.75" customHeight="1" x14ac:dyDescent="0.25">
      <c r="A72" s="84" t="s">
        <v>223</v>
      </c>
      <c r="B72" s="56" t="s">
        <v>221</v>
      </c>
      <c r="C72" s="56"/>
      <c r="D72" s="56">
        <f>D73</f>
        <v>-12.2</v>
      </c>
      <c r="E72" s="85">
        <f>E73</f>
        <v>-12.2</v>
      </c>
      <c r="F72" s="54"/>
    </row>
    <row r="73" spans="1:8" ht="74.25" customHeight="1" x14ac:dyDescent="0.25">
      <c r="A73" s="86" t="s">
        <v>224</v>
      </c>
      <c r="B73" s="21" t="s">
        <v>222</v>
      </c>
      <c r="C73" s="21"/>
      <c r="D73" s="21">
        <v>-12.2</v>
      </c>
      <c r="E73" s="57">
        <v>-12.2</v>
      </c>
      <c r="F73" s="53"/>
    </row>
    <row r="74" spans="1:8" ht="35.25" customHeight="1" x14ac:dyDescent="0.25">
      <c r="A74" s="66"/>
      <c r="B74" s="30" t="s">
        <v>92</v>
      </c>
      <c r="C74" s="31">
        <f>C8+C57</f>
        <v>51597.8</v>
      </c>
      <c r="D74" s="31">
        <f>D8+D57</f>
        <v>75781</v>
      </c>
      <c r="E74" s="31">
        <f>E8+E57</f>
        <v>76479.200000000012</v>
      </c>
      <c r="F74" s="54">
        <f>E74/D74*100</f>
        <v>100.92133912194352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2" sqref="A22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90" t="s">
        <v>351</v>
      </c>
      <c r="D1" s="90"/>
      <c r="E1" s="22"/>
      <c r="F1" s="22"/>
    </row>
    <row r="2" spans="1:6" ht="15.75" x14ac:dyDescent="0.25">
      <c r="A2" s="91" t="s">
        <v>85</v>
      </c>
      <c r="B2" s="91"/>
      <c r="C2" s="91"/>
      <c r="D2" s="91"/>
      <c r="E2" s="91"/>
      <c r="F2" s="91"/>
    </row>
    <row r="3" spans="1:6" ht="15.75" x14ac:dyDescent="0.25">
      <c r="A3" s="92" t="s">
        <v>86</v>
      </c>
      <c r="B3" s="92"/>
      <c r="C3" s="92"/>
      <c r="D3" s="92"/>
      <c r="E3" s="23"/>
      <c r="F3" s="23"/>
    </row>
    <row r="4" spans="1:6" ht="15.75" x14ac:dyDescent="0.25">
      <c r="A4" s="92" t="s">
        <v>225</v>
      </c>
      <c r="B4" s="92"/>
      <c r="C4" s="92"/>
      <c r="D4" s="92"/>
      <c r="E4" s="23"/>
      <c r="F4" s="23"/>
    </row>
    <row r="5" spans="1:6" ht="15.75" x14ac:dyDescent="0.25">
      <c r="A5" s="23"/>
      <c r="B5" s="23"/>
      <c r="C5" s="23"/>
      <c r="D5" s="23" t="s">
        <v>91</v>
      </c>
      <c r="E5" s="23"/>
      <c r="F5" s="23"/>
    </row>
    <row r="6" spans="1:6" ht="15.75" x14ac:dyDescent="0.25">
      <c r="A6" s="93" t="s">
        <v>74</v>
      </c>
      <c r="B6" s="95" t="s">
        <v>75</v>
      </c>
      <c r="C6" s="24" t="s">
        <v>76</v>
      </c>
      <c r="D6" s="24" t="s">
        <v>77</v>
      </c>
      <c r="E6" s="23"/>
      <c r="F6" s="23"/>
    </row>
    <row r="7" spans="1:6" ht="15.75" x14ac:dyDescent="0.25">
      <c r="A7" s="94"/>
      <c r="B7" s="95"/>
      <c r="C7" s="25"/>
      <c r="D7" s="26"/>
      <c r="E7" s="23"/>
      <c r="F7" s="23"/>
    </row>
    <row r="8" spans="1:6" ht="52.5" customHeight="1" x14ac:dyDescent="0.25">
      <c r="A8" s="47" t="s">
        <v>78</v>
      </c>
      <c r="B8" s="47" t="s">
        <v>79</v>
      </c>
      <c r="C8" s="39">
        <f>-(C9+C10)</f>
        <v>-3338</v>
      </c>
      <c r="D8" s="39">
        <f>-(D9+D10)</f>
        <v>4008.4000000000233</v>
      </c>
      <c r="E8" s="23"/>
      <c r="F8" s="23"/>
    </row>
    <row r="9" spans="1:6" ht="50.25" customHeight="1" x14ac:dyDescent="0.25">
      <c r="A9" s="27" t="s">
        <v>80</v>
      </c>
      <c r="B9" s="27" t="s">
        <v>81</v>
      </c>
      <c r="C9" s="40">
        <f>-'Приложение 1'!D74</f>
        <v>-75781</v>
      </c>
      <c r="D9" s="40">
        <f>-'Приложение 1'!E74</f>
        <v>-76479.200000000012</v>
      </c>
      <c r="E9" s="23"/>
      <c r="F9" s="23"/>
    </row>
    <row r="10" spans="1:6" ht="51.75" customHeight="1" x14ac:dyDescent="0.25">
      <c r="A10" s="27" t="s">
        <v>82</v>
      </c>
      <c r="B10" s="27" t="s">
        <v>83</v>
      </c>
      <c r="C10" s="40">
        <f>'Приложение 2'!E34</f>
        <v>79119</v>
      </c>
      <c r="D10" s="40">
        <f>'Приложение 2'!F34</f>
        <v>72470.799999999988</v>
      </c>
      <c r="E10" s="23"/>
      <c r="F10" s="23"/>
    </row>
    <row r="11" spans="1:6" ht="52.5" customHeight="1" x14ac:dyDescent="0.25">
      <c r="A11" s="28"/>
      <c r="B11" s="29" t="s">
        <v>84</v>
      </c>
      <c r="C11" s="39">
        <f>-C8</f>
        <v>3338</v>
      </c>
      <c r="D11" s="39">
        <f>-D8</f>
        <v>-4008.4000000000233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8" sqref="D8:F8"/>
    </sheetView>
  </sheetViews>
  <sheetFormatPr defaultRowHeight="15" x14ac:dyDescent="0.25"/>
  <cols>
    <col min="1" max="1" width="46.42578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9.140625" customWidth="1"/>
    <col min="7" max="7" width="7.28515625" customWidth="1"/>
  </cols>
  <sheetData>
    <row r="1" spans="1:7" x14ac:dyDescent="0.25">
      <c r="F1" s="48" t="s">
        <v>32</v>
      </c>
    </row>
    <row r="2" spans="1:7" ht="21" customHeight="1" x14ac:dyDescent="0.25">
      <c r="A2" s="96" t="s">
        <v>73</v>
      </c>
      <c r="B2" s="96"/>
      <c r="C2" s="96"/>
      <c r="D2" s="96"/>
      <c r="E2" s="96"/>
      <c r="F2" s="96"/>
      <c r="G2" s="96"/>
    </row>
    <row r="3" spans="1:7" ht="19.5" customHeight="1" x14ac:dyDescent="0.25">
      <c r="A3" s="96" t="s">
        <v>204</v>
      </c>
      <c r="B3" s="96"/>
      <c r="C3" s="96"/>
      <c r="D3" s="96"/>
      <c r="E3" s="96"/>
      <c r="F3" s="96"/>
    </row>
    <row r="4" spans="1:7" ht="15.75" x14ac:dyDescent="0.25">
      <c r="A4" s="6"/>
      <c r="B4" s="6"/>
      <c r="C4" s="6"/>
      <c r="D4" s="6"/>
      <c r="E4" s="3"/>
      <c r="F4" s="4" t="s">
        <v>0</v>
      </c>
    </row>
    <row r="5" spans="1:7" ht="70.5" customHeight="1" x14ac:dyDescent="0.25">
      <c r="A5" s="7" t="s">
        <v>33</v>
      </c>
      <c r="B5" s="8" t="s">
        <v>34</v>
      </c>
      <c r="C5" s="8" t="s">
        <v>35</v>
      </c>
      <c r="D5" s="7" t="s">
        <v>159</v>
      </c>
      <c r="E5" s="7" t="s">
        <v>160</v>
      </c>
      <c r="F5" s="7" t="s">
        <v>90</v>
      </c>
      <c r="G5" s="7" t="s">
        <v>169</v>
      </c>
    </row>
    <row r="6" spans="1:7" ht="15.75" x14ac:dyDescent="0.25">
      <c r="A6" s="17">
        <v>1</v>
      </c>
      <c r="B6" s="18" t="s">
        <v>36</v>
      </c>
      <c r="C6" s="17">
        <v>3</v>
      </c>
      <c r="D6" s="18" t="s">
        <v>37</v>
      </c>
      <c r="E6" s="17">
        <v>5</v>
      </c>
      <c r="F6" s="17">
        <v>7</v>
      </c>
      <c r="G6" s="18" t="s">
        <v>183</v>
      </c>
    </row>
    <row r="7" spans="1:7" ht="18" customHeight="1" x14ac:dyDescent="0.25">
      <c r="A7" s="10" t="s">
        <v>38</v>
      </c>
      <c r="B7" s="11" t="s">
        <v>39</v>
      </c>
      <c r="C7" s="11"/>
      <c r="D7" s="12">
        <f>D9+D12+D10+D8+D11</f>
        <v>18356</v>
      </c>
      <c r="E7" s="12">
        <f t="shared" ref="E7:F7" si="0">E9+E12+E10+E8+E11</f>
        <v>25046.6</v>
      </c>
      <c r="F7" s="12">
        <f t="shared" si="0"/>
        <v>24254.5</v>
      </c>
      <c r="G7" s="42">
        <f t="shared" ref="G7:G34" si="1">F7/E7*100</f>
        <v>96.837494909488726</v>
      </c>
    </row>
    <row r="8" spans="1:7" ht="48.75" customHeight="1" x14ac:dyDescent="0.25">
      <c r="A8" s="52" t="s">
        <v>147</v>
      </c>
      <c r="B8" s="9" t="s">
        <v>39</v>
      </c>
      <c r="C8" s="9" t="s">
        <v>40</v>
      </c>
      <c r="D8" s="46">
        <v>2090</v>
      </c>
      <c r="E8" s="14">
        <v>2136.4</v>
      </c>
      <c r="F8" s="14">
        <v>2134.1999999999998</v>
      </c>
      <c r="G8" s="41">
        <f t="shared" si="1"/>
        <v>99.897023029395228</v>
      </c>
    </row>
    <row r="9" spans="1:7" ht="79.5" customHeight="1" x14ac:dyDescent="0.25">
      <c r="A9" s="13" t="s">
        <v>42</v>
      </c>
      <c r="B9" s="9" t="s">
        <v>39</v>
      </c>
      <c r="C9" s="9" t="s">
        <v>43</v>
      </c>
      <c r="D9" s="46">
        <v>13879</v>
      </c>
      <c r="E9" s="14">
        <v>18643.599999999999</v>
      </c>
      <c r="F9" s="14">
        <v>18608.3</v>
      </c>
      <c r="G9" s="41">
        <f t="shared" si="1"/>
        <v>99.810658885622956</v>
      </c>
    </row>
    <row r="10" spans="1:7" ht="62.25" customHeight="1" x14ac:dyDescent="0.25">
      <c r="A10" s="35" t="s">
        <v>88</v>
      </c>
      <c r="B10" s="9" t="s">
        <v>39</v>
      </c>
      <c r="C10" s="9" t="s">
        <v>89</v>
      </c>
      <c r="D10" s="46">
        <v>18</v>
      </c>
      <c r="E10" s="14">
        <v>18</v>
      </c>
      <c r="F10" s="14">
        <v>18</v>
      </c>
      <c r="G10" s="41">
        <f t="shared" si="1"/>
        <v>100</v>
      </c>
    </row>
    <row r="11" spans="1:7" ht="25.5" customHeight="1" x14ac:dyDescent="0.25">
      <c r="A11" s="35" t="s">
        <v>166</v>
      </c>
      <c r="B11" s="9" t="s">
        <v>39</v>
      </c>
      <c r="C11" s="9" t="s">
        <v>45</v>
      </c>
      <c r="D11" s="46">
        <v>96</v>
      </c>
      <c r="E11" s="14"/>
      <c r="F11" s="14"/>
      <c r="G11" s="41"/>
    </row>
    <row r="12" spans="1:7" ht="21.75" customHeight="1" x14ac:dyDescent="0.25">
      <c r="A12" s="13" t="s">
        <v>46</v>
      </c>
      <c r="B12" s="9" t="s">
        <v>39</v>
      </c>
      <c r="C12" s="9" t="s">
        <v>47</v>
      </c>
      <c r="D12" s="46">
        <v>2273</v>
      </c>
      <c r="E12" s="14">
        <v>4248.6000000000004</v>
      </c>
      <c r="F12" s="14">
        <v>3494</v>
      </c>
      <c r="G12" s="41">
        <f t="shared" si="1"/>
        <v>82.238855152285453</v>
      </c>
    </row>
    <row r="13" spans="1:7" ht="17.25" customHeight="1" x14ac:dyDescent="0.25">
      <c r="A13" s="15" t="s">
        <v>71</v>
      </c>
      <c r="B13" s="11" t="s">
        <v>40</v>
      </c>
      <c r="C13" s="11"/>
      <c r="D13" s="45">
        <f>D14</f>
        <v>1860</v>
      </c>
      <c r="E13" s="12">
        <f t="shared" ref="E13:F13" si="2">E14</f>
        <v>1916.3</v>
      </c>
      <c r="F13" s="12">
        <f t="shared" si="2"/>
        <v>1916.2</v>
      </c>
      <c r="G13" s="42">
        <f t="shared" si="1"/>
        <v>99.994781610395037</v>
      </c>
    </row>
    <row r="14" spans="1:7" ht="20.25" customHeight="1" x14ac:dyDescent="0.25">
      <c r="A14" s="5" t="s">
        <v>70</v>
      </c>
      <c r="B14" s="9" t="s">
        <v>40</v>
      </c>
      <c r="C14" s="9" t="s">
        <v>41</v>
      </c>
      <c r="D14" s="46">
        <v>1860</v>
      </c>
      <c r="E14" s="14">
        <v>1916.3</v>
      </c>
      <c r="F14" s="14">
        <v>1916.2</v>
      </c>
      <c r="G14" s="42">
        <f t="shared" si="1"/>
        <v>99.994781610395037</v>
      </c>
    </row>
    <row r="15" spans="1:7" ht="51" customHeight="1" x14ac:dyDescent="0.25">
      <c r="A15" s="10" t="s">
        <v>48</v>
      </c>
      <c r="B15" s="11" t="s">
        <v>41</v>
      </c>
      <c r="C15" s="11"/>
      <c r="D15" s="45">
        <f>D17+D16</f>
        <v>2660.8</v>
      </c>
      <c r="E15" s="45">
        <f t="shared" ref="E15:F15" si="3">E17+E16</f>
        <v>1537.5</v>
      </c>
      <c r="F15" s="45">
        <f t="shared" si="3"/>
        <v>1499.5</v>
      </c>
      <c r="G15" s="42">
        <f t="shared" si="1"/>
        <v>97.528455284552848</v>
      </c>
    </row>
    <row r="16" spans="1:7" s="60" customFormat="1" ht="63.75" customHeight="1" x14ac:dyDescent="0.25">
      <c r="A16" s="21" t="s">
        <v>193</v>
      </c>
      <c r="B16" s="8" t="s">
        <v>41</v>
      </c>
      <c r="C16" s="8" t="s">
        <v>54</v>
      </c>
      <c r="D16" s="58">
        <v>2233.8000000000002</v>
      </c>
      <c r="E16" s="59">
        <v>1110.5</v>
      </c>
      <c r="F16" s="59">
        <v>1072.5</v>
      </c>
      <c r="G16" s="53">
        <f t="shared" si="1"/>
        <v>96.57811796488069</v>
      </c>
    </row>
    <row r="17" spans="1:7" ht="50.25" customHeight="1" x14ac:dyDescent="0.25">
      <c r="A17" s="13" t="s">
        <v>50</v>
      </c>
      <c r="B17" s="9" t="s">
        <v>41</v>
      </c>
      <c r="C17" s="9" t="s">
        <v>51</v>
      </c>
      <c r="D17" s="46">
        <v>427</v>
      </c>
      <c r="E17" s="14">
        <v>427</v>
      </c>
      <c r="F17" s="14">
        <v>427</v>
      </c>
      <c r="G17" s="41">
        <f t="shared" si="1"/>
        <v>100</v>
      </c>
    </row>
    <row r="18" spans="1:7" ht="20.25" customHeight="1" x14ac:dyDescent="0.25">
      <c r="A18" s="10" t="s">
        <v>52</v>
      </c>
      <c r="B18" s="11" t="s">
        <v>43</v>
      </c>
      <c r="C18" s="11"/>
      <c r="D18" s="45">
        <f>D20+D21+D19</f>
        <v>4226</v>
      </c>
      <c r="E18" s="12">
        <f>E20+E21+E19</f>
        <v>14503.5</v>
      </c>
      <c r="F18" s="12">
        <f>F20+F21+F19</f>
        <v>14318.4</v>
      </c>
      <c r="G18" s="42">
        <f t="shared" si="1"/>
        <v>98.72375633467783</v>
      </c>
    </row>
    <row r="19" spans="1:7" ht="21.75" customHeight="1" x14ac:dyDescent="0.25">
      <c r="A19" s="13" t="s">
        <v>158</v>
      </c>
      <c r="B19" s="9" t="s">
        <v>43</v>
      </c>
      <c r="C19" s="9" t="s">
        <v>39</v>
      </c>
      <c r="D19" s="46">
        <v>550</v>
      </c>
      <c r="E19" s="14">
        <v>2138</v>
      </c>
      <c r="F19" s="14">
        <v>2137.1</v>
      </c>
      <c r="G19" s="41">
        <f t="shared" si="1"/>
        <v>99.957904583723106</v>
      </c>
    </row>
    <row r="20" spans="1:7" ht="21.75" customHeight="1" x14ac:dyDescent="0.25">
      <c r="A20" s="7" t="s">
        <v>72</v>
      </c>
      <c r="B20" s="9" t="s">
        <v>43</v>
      </c>
      <c r="C20" s="9" t="s">
        <v>49</v>
      </c>
      <c r="D20" s="46">
        <v>3676</v>
      </c>
      <c r="E20" s="14">
        <v>12288</v>
      </c>
      <c r="F20" s="14">
        <v>12181.3</v>
      </c>
      <c r="G20" s="41">
        <f t="shared" si="1"/>
        <v>99.131673177083329</v>
      </c>
    </row>
    <row r="21" spans="1:7" ht="31.5" x14ac:dyDescent="0.25">
      <c r="A21" s="13" t="s">
        <v>55</v>
      </c>
      <c r="B21" s="9" t="s">
        <v>43</v>
      </c>
      <c r="C21" s="9" t="s">
        <v>56</v>
      </c>
      <c r="D21" s="46"/>
      <c r="E21" s="14">
        <v>77.5</v>
      </c>
      <c r="F21" s="14"/>
      <c r="G21" s="41">
        <f t="shared" si="1"/>
        <v>0</v>
      </c>
    </row>
    <row r="22" spans="1:7" ht="30.75" customHeight="1" x14ac:dyDescent="0.25">
      <c r="A22" s="10" t="s">
        <v>57</v>
      </c>
      <c r="B22" s="11" t="s">
        <v>58</v>
      </c>
      <c r="C22" s="11"/>
      <c r="D22" s="45">
        <f>D23+D24</f>
        <v>15581</v>
      </c>
      <c r="E22" s="45">
        <f t="shared" ref="E22:F22" si="4">E23+E24</f>
        <v>25604.1</v>
      </c>
      <c r="F22" s="45">
        <f t="shared" si="4"/>
        <v>19973.099999999999</v>
      </c>
      <c r="G22" s="42">
        <f t="shared" si="1"/>
        <v>78.007428497779657</v>
      </c>
    </row>
    <row r="23" spans="1:7" ht="15.75" x14ac:dyDescent="0.25">
      <c r="A23" s="7" t="s">
        <v>59</v>
      </c>
      <c r="B23" s="9" t="s">
        <v>58</v>
      </c>
      <c r="C23" s="9" t="s">
        <v>39</v>
      </c>
      <c r="D23" s="46">
        <v>536</v>
      </c>
      <c r="E23" s="14">
        <v>527</v>
      </c>
      <c r="F23" s="14">
        <v>525</v>
      </c>
      <c r="G23" s="41">
        <f t="shared" si="1"/>
        <v>99.62049335863378</v>
      </c>
    </row>
    <row r="24" spans="1:7" ht="15.75" x14ac:dyDescent="0.25">
      <c r="A24" s="13" t="s">
        <v>60</v>
      </c>
      <c r="B24" s="9" t="s">
        <v>58</v>
      </c>
      <c r="C24" s="9" t="s">
        <v>41</v>
      </c>
      <c r="D24" s="69">
        <v>15045</v>
      </c>
      <c r="E24" s="14">
        <v>25077.1</v>
      </c>
      <c r="F24" s="14">
        <v>19448.099999999999</v>
      </c>
      <c r="G24" s="41">
        <f t="shared" si="1"/>
        <v>77.553225851474053</v>
      </c>
    </row>
    <row r="25" spans="1:7" ht="15.75" x14ac:dyDescent="0.25">
      <c r="A25" s="10" t="s">
        <v>61</v>
      </c>
      <c r="B25" s="11" t="s">
        <v>44</v>
      </c>
      <c r="C25" s="11"/>
      <c r="D25" s="45">
        <f>D26</f>
        <v>96</v>
      </c>
      <c r="E25" s="45">
        <f>E26</f>
        <v>96</v>
      </c>
      <c r="F25" s="12">
        <f t="shared" ref="F25" si="5">F26</f>
        <v>96</v>
      </c>
      <c r="G25" s="42">
        <f t="shared" si="1"/>
        <v>100</v>
      </c>
    </row>
    <row r="26" spans="1:7" ht="18.75" customHeight="1" x14ac:dyDescent="0.25">
      <c r="A26" s="7" t="s">
        <v>62</v>
      </c>
      <c r="B26" s="9" t="s">
        <v>44</v>
      </c>
      <c r="C26" s="9" t="s">
        <v>44</v>
      </c>
      <c r="D26" s="46">
        <v>96</v>
      </c>
      <c r="E26" s="14">
        <v>96</v>
      </c>
      <c r="F26" s="14">
        <v>96</v>
      </c>
      <c r="G26" s="41">
        <f t="shared" si="1"/>
        <v>100</v>
      </c>
    </row>
    <row r="27" spans="1:7" ht="18.75" customHeight="1" x14ac:dyDescent="0.25">
      <c r="A27" s="10" t="s">
        <v>63</v>
      </c>
      <c r="B27" s="11" t="s">
        <v>53</v>
      </c>
      <c r="C27" s="11"/>
      <c r="D27" s="45">
        <f>D28</f>
        <v>2117</v>
      </c>
      <c r="E27" s="12">
        <f t="shared" ref="E27:F27" si="6">E28</f>
        <v>2117</v>
      </c>
      <c r="F27" s="12">
        <f t="shared" si="6"/>
        <v>2117</v>
      </c>
      <c r="G27" s="42">
        <f t="shared" si="1"/>
        <v>100</v>
      </c>
    </row>
    <row r="28" spans="1:7" ht="15.75" x14ac:dyDescent="0.25">
      <c r="A28" s="7" t="s">
        <v>64</v>
      </c>
      <c r="B28" s="9" t="s">
        <v>53</v>
      </c>
      <c r="C28" s="9" t="s">
        <v>39</v>
      </c>
      <c r="D28" s="46">
        <v>2117</v>
      </c>
      <c r="E28" s="14">
        <v>2117</v>
      </c>
      <c r="F28" s="14">
        <v>2117</v>
      </c>
      <c r="G28" s="41">
        <f t="shared" si="1"/>
        <v>100</v>
      </c>
    </row>
    <row r="29" spans="1:7" ht="19.5" customHeight="1" x14ac:dyDescent="0.25">
      <c r="A29" s="10" t="s">
        <v>65</v>
      </c>
      <c r="B29" s="11" t="s">
        <v>54</v>
      </c>
      <c r="C29" s="11"/>
      <c r="D29" s="45">
        <f>D30</f>
        <v>276</v>
      </c>
      <c r="E29" s="45">
        <f>E30+E31</f>
        <v>693</v>
      </c>
      <c r="F29" s="45">
        <f t="shared" ref="F29" si="7">F30+F31</f>
        <v>691.1</v>
      </c>
      <c r="G29" s="41">
        <f t="shared" si="1"/>
        <v>99.725829725829726</v>
      </c>
    </row>
    <row r="30" spans="1:7" ht="15.75" x14ac:dyDescent="0.25">
      <c r="A30" s="13" t="s">
        <v>66</v>
      </c>
      <c r="B30" s="9" t="s">
        <v>54</v>
      </c>
      <c r="C30" s="9" t="s">
        <v>39</v>
      </c>
      <c r="D30" s="46">
        <v>276</v>
      </c>
      <c r="E30" s="14">
        <v>276</v>
      </c>
      <c r="F30" s="14">
        <v>276</v>
      </c>
      <c r="G30" s="41">
        <f t="shared" si="1"/>
        <v>100</v>
      </c>
    </row>
    <row r="31" spans="1:7" ht="17.25" customHeight="1" x14ac:dyDescent="0.25">
      <c r="A31" s="21" t="s">
        <v>168</v>
      </c>
      <c r="B31" s="9" t="s">
        <v>54</v>
      </c>
      <c r="C31" s="9" t="s">
        <v>41</v>
      </c>
      <c r="D31" s="46"/>
      <c r="E31" s="14">
        <v>417</v>
      </c>
      <c r="F31" s="14">
        <v>415.1</v>
      </c>
      <c r="G31" s="41">
        <f t="shared" si="1"/>
        <v>99.544364508393286</v>
      </c>
    </row>
    <row r="32" spans="1:7" ht="20.25" customHeight="1" x14ac:dyDescent="0.25">
      <c r="A32" s="16" t="s">
        <v>67</v>
      </c>
      <c r="B32" s="11" t="s">
        <v>45</v>
      </c>
      <c r="C32" s="11"/>
      <c r="D32" s="45">
        <f>D33</f>
        <v>7605</v>
      </c>
      <c r="E32" s="12">
        <f t="shared" ref="E32:F32" si="8">E33</f>
        <v>7605</v>
      </c>
      <c r="F32" s="12">
        <f t="shared" si="8"/>
        <v>7605</v>
      </c>
      <c r="G32" s="42">
        <f t="shared" si="1"/>
        <v>100</v>
      </c>
    </row>
    <row r="33" spans="1:7" ht="15.75" x14ac:dyDescent="0.25">
      <c r="A33" s="7" t="s">
        <v>68</v>
      </c>
      <c r="B33" s="9" t="s">
        <v>45</v>
      </c>
      <c r="C33" s="9" t="s">
        <v>40</v>
      </c>
      <c r="D33" s="46">
        <v>7605</v>
      </c>
      <c r="E33" s="14">
        <v>7605</v>
      </c>
      <c r="F33" s="14">
        <v>7605</v>
      </c>
      <c r="G33" s="41">
        <f t="shared" si="1"/>
        <v>100</v>
      </c>
    </row>
    <row r="34" spans="1:7" ht="15.75" x14ac:dyDescent="0.25">
      <c r="A34" s="16" t="s">
        <v>69</v>
      </c>
      <c r="B34" s="11"/>
      <c r="C34" s="11"/>
      <c r="D34" s="45">
        <f>D7+D13+D15+D18+D22+D25+D27+D29+D32</f>
        <v>52777.8</v>
      </c>
      <c r="E34" s="45">
        <f>E7+E13+E15+E18+E22+E25+E27+E29+E32</f>
        <v>79119</v>
      </c>
      <c r="F34" s="45">
        <f>F7+F13+F15+F18+F22+F25+F27+F29+F32</f>
        <v>72470.799999999988</v>
      </c>
      <c r="G34" s="42">
        <f t="shared" si="1"/>
        <v>91.59721432272903</v>
      </c>
    </row>
    <row r="37" spans="1:7" x14ac:dyDescent="0.25">
      <c r="D37" s="19"/>
      <c r="E37" s="19"/>
      <c r="F37" s="19"/>
    </row>
  </sheetData>
  <mergeCells count="2">
    <mergeCell ref="A2:G2"/>
    <mergeCell ref="A3:F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selection activeCell="A6" sqref="A6:I181"/>
    </sheetView>
  </sheetViews>
  <sheetFormatPr defaultRowHeight="15" x14ac:dyDescent="0.25"/>
  <cols>
    <col min="1" max="1" width="38.8554687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120" customWidth="1"/>
    <col min="8" max="8" width="12.140625" customWidth="1"/>
    <col min="9" max="9" width="12" customWidth="1"/>
  </cols>
  <sheetData>
    <row r="1" spans="1:9" ht="15.75" x14ac:dyDescent="0.25">
      <c r="A1" s="20"/>
      <c r="B1" s="97"/>
      <c r="C1" s="20"/>
      <c r="D1" s="20"/>
      <c r="E1" s="20"/>
      <c r="F1" s="20"/>
      <c r="G1" s="98"/>
      <c r="H1" s="20" t="s">
        <v>167</v>
      </c>
      <c r="I1" s="20"/>
    </row>
    <row r="2" spans="1:9" ht="15.75" x14ac:dyDescent="0.25">
      <c r="A2" s="20"/>
      <c r="B2" s="97"/>
      <c r="C2" s="20"/>
      <c r="D2" s="20"/>
      <c r="E2" s="20"/>
      <c r="F2" s="20"/>
      <c r="G2" s="99" t="s">
        <v>226</v>
      </c>
      <c r="H2" s="99"/>
      <c r="I2" s="99"/>
    </row>
    <row r="3" spans="1:9" ht="15.75" x14ac:dyDescent="0.25">
      <c r="A3" s="20"/>
      <c r="B3" s="97"/>
      <c r="C3" s="20"/>
      <c r="D3" s="20"/>
      <c r="E3" s="20"/>
      <c r="F3" s="20"/>
      <c r="G3" s="98"/>
      <c r="H3" s="20"/>
      <c r="I3" s="20"/>
    </row>
    <row r="4" spans="1:9" ht="37.5" customHeight="1" x14ac:dyDescent="0.25">
      <c r="A4" s="100" t="s">
        <v>352</v>
      </c>
      <c r="B4" s="101"/>
      <c r="C4" s="101"/>
      <c r="D4" s="101"/>
      <c r="E4" s="101"/>
      <c r="F4" s="101"/>
      <c r="G4" s="101"/>
      <c r="H4" s="102"/>
      <c r="I4" s="102"/>
    </row>
    <row r="5" spans="1:9" ht="15.75" x14ac:dyDescent="0.25">
      <c r="A5" s="103"/>
      <c r="B5" s="104"/>
      <c r="C5" s="104"/>
      <c r="D5" s="104"/>
      <c r="E5" s="104"/>
      <c r="F5" s="104"/>
      <c r="G5" s="105"/>
      <c r="H5" s="106"/>
      <c r="I5" s="106" t="s">
        <v>91</v>
      </c>
    </row>
    <row r="6" spans="1:9" x14ac:dyDescent="0.25">
      <c r="A6" s="107" t="s">
        <v>33</v>
      </c>
      <c r="B6" s="108" t="s">
        <v>227</v>
      </c>
      <c r="C6" s="107" t="s">
        <v>228</v>
      </c>
      <c r="D6" s="107" t="s">
        <v>229</v>
      </c>
      <c r="E6" s="107" t="s">
        <v>230</v>
      </c>
      <c r="F6" s="107" t="s">
        <v>231</v>
      </c>
      <c r="G6" s="109" t="s">
        <v>232</v>
      </c>
      <c r="H6" s="107" t="s">
        <v>233</v>
      </c>
      <c r="I6" s="107" t="s">
        <v>90</v>
      </c>
    </row>
    <row r="7" spans="1:9" x14ac:dyDescent="0.25">
      <c r="A7" s="107"/>
      <c r="B7" s="108"/>
      <c r="C7" s="107"/>
      <c r="D7" s="107"/>
      <c r="E7" s="107"/>
      <c r="F7" s="107"/>
      <c r="G7" s="109"/>
      <c r="H7" s="107"/>
      <c r="I7" s="107"/>
    </row>
    <row r="8" spans="1:9" ht="31.5" x14ac:dyDescent="0.25">
      <c r="A8" s="110" t="s">
        <v>234</v>
      </c>
      <c r="B8" s="111" t="s">
        <v>235</v>
      </c>
      <c r="C8" s="110"/>
      <c r="D8" s="110"/>
      <c r="E8" s="110"/>
      <c r="F8" s="110"/>
      <c r="G8" s="134">
        <f>G9+G76+G87+G107+G136+G151+G162+G176+G157</f>
        <v>52777.8</v>
      </c>
      <c r="H8" s="134">
        <f>H9+H76+H87+H107+H136+H151+H162+H176+H157</f>
        <v>79119.100000000006</v>
      </c>
      <c r="I8" s="134">
        <f>I9+I76+I87+I107+I136+I151+I157+I162+I176</f>
        <v>72470.600000000006</v>
      </c>
    </row>
    <row r="9" spans="1:9" ht="31.5" x14ac:dyDescent="0.25">
      <c r="A9" s="110" t="s">
        <v>236</v>
      </c>
      <c r="B9" s="111" t="s">
        <v>235</v>
      </c>
      <c r="C9" s="111" t="s">
        <v>39</v>
      </c>
      <c r="D9" s="111" t="s">
        <v>237</v>
      </c>
      <c r="E9" s="110"/>
      <c r="F9" s="110"/>
      <c r="G9" s="134">
        <f>G10+G21+G38+G46+G42</f>
        <v>18356</v>
      </c>
      <c r="H9" s="134">
        <f t="shared" ref="H9:I9" si="0">H10+H21+H38+H46+H42</f>
        <v>25046.600000000002</v>
      </c>
      <c r="I9" s="134">
        <f t="shared" si="0"/>
        <v>24254.3</v>
      </c>
    </row>
    <row r="10" spans="1:9" ht="63" x14ac:dyDescent="0.25">
      <c r="A10" s="110" t="s">
        <v>147</v>
      </c>
      <c r="B10" s="111" t="s">
        <v>235</v>
      </c>
      <c r="C10" s="111" t="s">
        <v>39</v>
      </c>
      <c r="D10" s="111" t="s">
        <v>40</v>
      </c>
      <c r="E10" s="112"/>
      <c r="F10" s="112"/>
      <c r="G10" s="134">
        <f t="shared" ref="G10:I13" si="1">G11</f>
        <v>2090</v>
      </c>
      <c r="H10" s="135">
        <f t="shared" si="1"/>
        <v>2136.4</v>
      </c>
      <c r="I10" s="135">
        <f t="shared" si="1"/>
        <v>2134.2000000000003</v>
      </c>
    </row>
    <row r="11" spans="1:9" ht="78.75" x14ac:dyDescent="0.25">
      <c r="A11" s="110" t="s">
        <v>238</v>
      </c>
      <c r="B11" s="111" t="s">
        <v>235</v>
      </c>
      <c r="C11" s="111" t="s">
        <v>39</v>
      </c>
      <c r="D11" s="111" t="s">
        <v>40</v>
      </c>
      <c r="E11" s="110" t="s">
        <v>239</v>
      </c>
      <c r="F11" s="110"/>
      <c r="G11" s="134">
        <f>G12+G15+G18</f>
        <v>2090</v>
      </c>
      <c r="H11" s="134">
        <f t="shared" ref="H11:I11" si="2">H12+H15+H18</f>
        <v>2136.4</v>
      </c>
      <c r="I11" s="134">
        <f t="shared" si="2"/>
        <v>2134.2000000000003</v>
      </c>
    </row>
    <row r="12" spans="1:9" ht="141.75" x14ac:dyDescent="0.25">
      <c r="A12" s="113" t="s">
        <v>240</v>
      </c>
      <c r="B12" s="114" t="s">
        <v>235</v>
      </c>
      <c r="C12" s="114" t="s">
        <v>39</v>
      </c>
      <c r="D12" s="114" t="s">
        <v>40</v>
      </c>
      <c r="E12" s="115" t="s">
        <v>241</v>
      </c>
      <c r="F12" s="115"/>
      <c r="G12" s="136">
        <f t="shared" si="1"/>
        <v>2090</v>
      </c>
      <c r="H12" s="137">
        <f t="shared" si="1"/>
        <v>2090</v>
      </c>
      <c r="I12" s="137">
        <f t="shared" si="1"/>
        <v>2087.8000000000002</v>
      </c>
    </row>
    <row r="13" spans="1:9" ht="110.25" x14ac:dyDescent="0.25">
      <c r="A13" s="21" t="s">
        <v>242</v>
      </c>
      <c r="B13" s="131" t="s">
        <v>235</v>
      </c>
      <c r="C13" s="131" t="s">
        <v>39</v>
      </c>
      <c r="D13" s="131" t="s">
        <v>40</v>
      </c>
      <c r="E13" s="21" t="s">
        <v>241</v>
      </c>
      <c r="F13" s="21">
        <v>100</v>
      </c>
      <c r="G13" s="132">
        <f t="shared" si="1"/>
        <v>2090</v>
      </c>
      <c r="H13" s="53">
        <f t="shared" si="1"/>
        <v>2090</v>
      </c>
      <c r="I13" s="53">
        <f t="shared" si="1"/>
        <v>2087.8000000000002</v>
      </c>
    </row>
    <row r="14" spans="1:9" ht="47.25" x14ac:dyDescent="0.25">
      <c r="A14" s="21" t="s">
        <v>243</v>
      </c>
      <c r="B14" s="131" t="s">
        <v>235</v>
      </c>
      <c r="C14" s="131" t="s">
        <v>39</v>
      </c>
      <c r="D14" s="131" t="s">
        <v>40</v>
      </c>
      <c r="E14" s="21" t="s">
        <v>241</v>
      </c>
      <c r="F14" s="21">
        <v>120</v>
      </c>
      <c r="G14" s="46">
        <v>2090</v>
      </c>
      <c r="H14" s="14">
        <v>2090</v>
      </c>
      <c r="I14" s="14">
        <v>2087.8000000000002</v>
      </c>
    </row>
    <row r="15" spans="1:9" ht="78.75" x14ac:dyDescent="0.25">
      <c r="A15" s="133" t="s">
        <v>354</v>
      </c>
      <c r="B15" s="131" t="s">
        <v>235</v>
      </c>
      <c r="C15" s="131" t="s">
        <v>39</v>
      </c>
      <c r="D15" s="131" t="s">
        <v>40</v>
      </c>
      <c r="E15" s="21" t="s">
        <v>355</v>
      </c>
      <c r="F15" s="21"/>
      <c r="G15" s="21"/>
      <c r="H15" s="14">
        <f>H16</f>
        <v>16.5</v>
      </c>
      <c r="I15" s="14">
        <f>I16</f>
        <v>16.5</v>
      </c>
    </row>
    <row r="16" spans="1:9" ht="110.25" x14ac:dyDescent="0.25">
      <c r="A16" s="21" t="s">
        <v>242</v>
      </c>
      <c r="B16" s="131" t="s">
        <v>235</v>
      </c>
      <c r="C16" s="131" t="s">
        <v>39</v>
      </c>
      <c r="D16" s="131" t="s">
        <v>40</v>
      </c>
      <c r="E16" s="21" t="s">
        <v>355</v>
      </c>
      <c r="F16" s="21">
        <v>100</v>
      </c>
      <c r="G16" s="21"/>
      <c r="H16" s="14">
        <f>H17</f>
        <v>16.5</v>
      </c>
      <c r="I16" s="14">
        <f>I17</f>
        <v>16.5</v>
      </c>
    </row>
    <row r="17" spans="1:9" ht="47.25" x14ac:dyDescent="0.25">
      <c r="A17" s="21" t="s">
        <v>243</v>
      </c>
      <c r="B17" s="131" t="s">
        <v>235</v>
      </c>
      <c r="C17" s="131" t="s">
        <v>39</v>
      </c>
      <c r="D17" s="131" t="s">
        <v>40</v>
      </c>
      <c r="E17" s="21" t="s">
        <v>355</v>
      </c>
      <c r="F17" s="21">
        <v>120</v>
      </c>
      <c r="G17" s="21"/>
      <c r="H17" s="14">
        <v>16.5</v>
      </c>
      <c r="I17" s="14">
        <v>16.5</v>
      </c>
    </row>
    <row r="18" spans="1:9" ht="47.25" x14ac:dyDescent="0.25">
      <c r="A18" s="133" t="s">
        <v>356</v>
      </c>
      <c r="B18" s="131" t="s">
        <v>235</v>
      </c>
      <c r="C18" s="131" t="s">
        <v>39</v>
      </c>
      <c r="D18" s="131" t="s">
        <v>40</v>
      </c>
      <c r="E18" s="133" t="s">
        <v>357</v>
      </c>
      <c r="F18" s="56"/>
      <c r="G18" s="21"/>
      <c r="H18" s="14">
        <f>H19</f>
        <v>29.9</v>
      </c>
      <c r="I18" s="14">
        <f>I19</f>
        <v>29.9</v>
      </c>
    </row>
    <row r="19" spans="1:9" ht="110.25" x14ac:dyDescent="0.25">
      <c r="A19" s="21" t="s">
        <v>242</v>
      </c>
      <c r="B19" s="131" t="s">
        <v>235</v>
      </c>
      <c r="C19" s="131" t="s">
        <v>39</v>
      </c>
      <c r="D19" s="131" t="s">
        <v>40</v>
      </c>
      <c r="E19" s="133" t="s">
        <v>357</v>
      </c>
      <c r="F19" s="21">
        <v>100</v>
      </c>
      <c r="G19" s="21"/>
      <c r="H19" s="14">
        <f>H20</f>
        <v>29.9</v>
      </c>
      <c r="I19" s="14">
        <f>I20</f>
        <v>29.9</v>
      </c>
    </row>
    <row r="20" spans="1:9" ht="47.25" x14ac:dyDescent="0.25">
      <c r="A20" s="21" t="s">
        <v>243</v>
      </c>
      <c r="B20" s="131" t="s">
        <v>235</v>
      </c>
      <c r="C20" s="131" t="s">
        <v>39</v>
      </c>
      <c r="D20" s="131" t="s">
        <v>40</v>
      </c>
      <c r="E20" s="133" t="s">
        <v>357</v>
      </c>
      <c r="F20" s="21">
        <v>120</v>
      </c>
      <c r="G20" s="21"/>
      <c r="H20" s="14">
        <v>29.9</v>
      </c>
      <c r="I20" s="14">
        <v>29.9</v>
      </c>
    </row>
    <row r="21" spans="1:9" ht="78.75" x14ac:dyDescent="0.25">
      <c r="A21" s="110" t="s">
        <v>244</v>
      </c>
      <c r="B21" s="111" t="s">
        <v>235</v>
      </c>
      <c r="C21" s="111" t="s">
        <v>39</v>
      </c>
      <c r="D21" s="111" t="s">
        <v>43</v>
      </c>
      <c r="E21" s="110"/>
      <c r="F21" s="110"/>
      <c r="G21" s="134">
        <f>G22+G34</f>
        <v>13879</v>
      </c>
      <c r="H21" s="135">
        <f>H22+H34</f>
        <v>18643.600000000002</v>
      </c>
      <c r="I21" s="134">
        <f>I22+I34</f>
        <v>18608.099999999999</v>
      </c>
    </row>
    <row r="22" spans="1:9" ht="78.75" x14ac:dyDescent="0.25">
      <c r="A22" s="110" t="s">
        <v>238</v>
      </c>
      <c r="B22" s="117" t="s">
        <v>235</v>
      </c>
      <c r="C22" s="117" t="s">
        <v>39</v>
      </c>
      <c r="D22" s="117" t="s">
        <v>43</v>
      </c>
      <c r="E22" s="110" t="s">
        <v>239</v>
      </c>
      <c r="F22" s="110"/>
      <c r="G22" s="134">
        <f>G29+G23+G26</f>
        <v>13373</v>
      </c>
      <c r="H22" s="134">
        <f>H29+H23+H26</f>
        <v>17631.7</v>
      </c>
      <c r="I22" s="134">
        <f>I29+I23+I26</f>
        <v>17615</v>
      </c>
    </row>
    <row r="23" spans="1:9" ht="110.25" x14ac:dyDescent="0.25">
      <c r="A23" s="118" t="s">
        <v>353</v>
      </c>
      <c r="B23" s="114" t="s">
        <v>235</v>
      </c>
      <c r="C23" s="114" t="s">
        <v>39</v>
      </c>
      <c r="D23" s="114" t="s">
        <v>43</v>
      </c>
      <c r="E23" s="114" t="s">
        <v>245</v>
      </c>
      <c r="F23" s="115"/>
      <c r="G23" s="136">
        <f>G24</f>
        <v>0</v>
      </c>
      <c r="H23" s="136">
        <f t="shared" ref="H23:I24" si="3">H24</f>
        <v>718.6</v>
      </c>
      <c r="I23" s="136">
        <f t="shared" si="3"/>
        <v>718.6</v>
      </c>
    </row>
    <row r="24" spans="1:9" ht="110.25" x14ac:dyDescent="0.25">
      <c r="A24" s="119" t="s">
        <v>246</v>
      </c>
      <c r="B24" s="117" t="s">
        <v>235</v>
      </c>
      <c r="C24" s="117" t="s">
        <v>39</v>
      </c>
      <c r="D24" s="117" t="s">
        <v>43</v>
      </c>
      <c r="E24" s="117" t="s">
        <v>245</v>
      </c>
      <c r="F24" s="116"/>
      <c r="G24" s="138">
        <f>G25</f>
        <v>0</v>
      </c>
      <c r="H24" s="138">
        <f t="shared" si="3"/>
        <v>718.6</v>
      </c>
      <c r="I24" s="138">
        <f t="shared" si="3"/>
        <v>718.6</v>
      </c>
    </row>
    <row r="25" spans="1:9" ht="47.25" x14ac:dyDescent="0.25">
      <c r="A25" s="119" t="s">
        <v>243</v>
      </c>
      <c r="B25" s="117" t="s">
        <v>235</v>
      </c>
      <c r="C25" s="117" t="s">
        <v>39</v>
      </c>
      <c r="D25" s="117" t="s">
        <v>43</v>
      </c>
      <c r="E25" s="117" t="s">
        <v>245</v>
      </c>
      <c r="F25" s="116"/>
      <c r="G25" s="138"/>
      <c r="H25" s="139">
        <v>718.6</v>
      </c>
      <c r="I25" s="139">
        <v>718.6</v>
      </c>
    </row>
    <row r="26" spans="1:9" ht="78.75" x14ac:dyDescent="0.25">
      <c r="A26" s="133" t="s">
        <v>354</v>
      </c>
      <c r="B26" s="131" t="s">
        <v>235</v>
      </c>
      <c r="C26" s="131" t="s">
        <v>39</v>
      </c>
      <c r="D26" s="117" t="s">
        <v>43</v>
      </c>
      <c r="E26" s="21" t="s">
        <v>355</v>
      </c>
      <c r="F26" s="21"/>
      <c r="G26" s="138">
        <f>G27</f>
        <v>0</v>
      </c>
      <c r="H26" s="138">
        <f t="shared" ref="H26:I27" si="4">H27</f>
        <v>307.89999999999998</v>
      </c>
      <c r="I26" s="138">
        <f t="shared" si="4"/>
        <v>307.89999999999998</v>
      </c>
    </row>
    <row r="27" spans="1:9" ht="110.25" x14ac:dyDescent="0.25">
      <c r="A27" s="21" t="s">
        <v>242</v>
      </c>
      <c r="B27" s="131" t="s">
        <v>235</v>
      </c>
      <c r="C27" s="131" t="s">
        <v>39</v>
      </c>
      <c r="D27" s="117" t="s">
        <v>43</v>
      </c>
      <c r="E27" s="21" t="s">
        <v>355</v>
      </c>
      <c r="F27" s="21">
        <v>100</v>
      </c>
      <c r="G27" s="138">
        <f>G28</f>
        <v>0</v>
      </c>
      <c r="H27" s="138">
        <f t="shared" si="4"/>
        <v>307.89999999999998</v>
      </c>
      <c r="I27" s="138">
        <f t="shared" si="4"/>
        <v>307.89999999999998</v>
      </c>
    </row>
    <row r="28" spans="1:9" ht="47.25" x14ac:dyDescent="0.25">
      <c r="A28" s="21" t="s">
        <v>243</v>
      </c>
      <c r="B28" s="131" t="s">
        <v>235</v>
      </c>
      <c r="C28" s="131" t="s">
        <v>39</v>
      </c>
      <c r="D28" s="117" t="s">
        <v>43</v>
      </c>
      <c r="E28" s="21" t="s">
        <v>355</v>
      </c>
      <c r="F28" s="21">
        <v>120</v>
      </c>
      <c r="G28" s="138"/>
      <c r="H28" s="139">
        <v>307.89999999999998</v>
      </c>
      <c r="I28" s="139">
        <v>307.89999999999998</v>
      </c>
    </row>
    <row r="29" spans="1:9" ht="94.5" x14ac:dyDescent="0.25">
      <c r="A29" s="113" t="s">
        <v>247</v>
      </c>
      <c r="B29" s="114" t="s">
        <v>235</v>
      </c>
      <c r="C29" s="114" t="s">
        <v>39</v>
      </c>
      <c r="D29" s="114" t="s">
        <v>43</v>
      </c>
      <c r="E29" s="115" t="s">
        <v>248</v>
      </c>
      <c r="F29" s="115"/>
      <c r="G29" s="136">
        <f>G30+G32</f>
        <v>13373</v>
      </c>
      <c r="H29" s="136">
        <f t="shared" ref="H29:I29" si="5">H30+H32</f>
        <v>16605.2</v>
      </c>
      <c r="I29" s="136">
        <f t="shared" si="5"/>
        <v>16588.5</v>
      </c>
    </row>
    <row r="30" spans="1:9" ht="110.25" x14ac:dyDescent="0.25">
      <c r="A30" s="116" t="s">
        <v>246</v>
      </c>
      <c r="B30" s="117" t="s">
        <v>235</v>
      </c>
      <c r="C30" s="117" t="s">
        <v>39</v>
      </c>
      <c r="D30" s="117" t="s">
        <v>43</v>
      </c>
      <c r="E30" s="116" t="s">
        <v>248</v>
      </c>
      <c r="F30" s="116">
        <v>100</v>
      </c>
      <c r="G30" s="138">
        <f>G31</f>
        <v>13031</v>
      </c>
      <c r="H30" s="139">
        <f>H31</f>
        <v>16001.3</v>
      </c>
      <c r="I30" s="139">
        <f>I31</f>
        <v>15999</v>
      </c>
    </row>
    <row r="31" spans="1:9" ht="47.25" x14ac:dyDescent="0.25">
      <c r="A31" s="116" t="s">
        <v>243</v>
      </c>
      <c r="B31" s="117" t="s">
        <v>235</v>
      </c>
      <c r="C31" s="117" t="s">
        <v>39</v>
      </c>
      <c r="D31" s="117" t="s">
        <v>43</v>
      </c>
      <c r="E31" s="116" t="s">
        <v>248</v>
      </c>
      <c r="F31" s="116">
        <v>120</v>
      </c>
      <c r="G31" s="138">
        <v>13031</v>
      </c>
      <c r="H31" s="138">
        <v>16001.3</v>
      </c>
      <c r="I31" s="139">
        <v>15999</v>
      </c>
    </row>
    <row r="32" spans="1:9" ht="47.25" x14ac:dyDescent="0.25">
      <c r="A32" s="116" t="s">
        <v>249</v>
      </c>
      <c r="B32" s="117" t="s">
        <v>235</v>
      </c>
      <c r="C32" s="117" t="s">
        <v>39</v>
      </c>
      <c r="D32" s="117" t="s">
        <v>43</v>
      </c>
      <c r="E32" s="116" t="s">
        <v>248</v>
      </c>
      <c r="F32" s="116">
        <v>200</v>
      </c>
      <c r="G32" s="138">
        <f>G33</f>
        <v>342</v>
      </c>
      <c r="H32" s="139">
        <f>H33</f>
        <v>603.9</v>
      </c>
      <c r="I32" s="139">
        <f>I33</f>
        <v>589.5</v>
      </c>
    </row>
    <row r="33" spans="1:10" ht="47.25" x14ac:dyDescent="0.25">
      <c r="A33" s="116" t="s">
        <v>250</v>
      </c>
      <c r="B33" s="117" t="s">
        <v>235</v>
      </c>
      <c r="C33" s="117" t="s">
        <v>39</v>
      </c>
      <c r="D33" s="117" t="s">
        <v>43</v>
      </c>
      <c r="E33" s="116" t="s">
        <v>248</v>
      </c>
      <c r="F33" s="116">
        <v>240</v>
      </c>
      <c r="G33" s="138">
        <v>342</v>
      </c>
      <c r="H33" s="139">
        <v>603.9</v>
      </c>
      <c r="I33" s="139">
        <v>589.5</v>
      </c>
    </row>
    <row r="34" spans="1:10" ht="94.5" x14ac:dyDescent="0.25">
      <c r="A34" s="110" t="s">
        <v>251</v>
      </c>
      <c r="B34" s="111" t="s">
        <v>235</v>
      </c>
      <c r="C34" s="111" t="s">
        <v>39</v>
      </c>
      <c r="D34" s="111" t="s">
        <v>43</v>
      </c>
      <c r="E34" s="110" t="s">
        <v>252</v>
      </c>
      <c r="F34" s="110"/>
      <c r="G34" s="134">
        <f t="shared" ref="G34:I36" si="6">G35</f>
        <v>506</v>
      </c>
      <c r="H34" s="135">
        <f t="shared" si="6"/>
        <v>1011.9</v>
      </c>
      <c r="I34" s="135">
        <f t="shared" si="6"/>
        <v>993.1</v>
      </c>
    </row>
    <row r="35" spans="1:10" ht="110.25" x14ac:dyDescent="0.25">
      <c r="A35" s="113" t="s">
        <v>253</v>
      </c>
      <c r="B35" s="114" t="s">
        <v>235</v>
      </c>
      <c r="C35" s="114" t="s">
        <v>39</v>
      </c>
      <c r="D35" s="114" t="s">
        <v>43</v>
      </c>
      <c r="E35" s="115" t="s">
        <v>254</v>
      </c>
      <c r="F35" s="115"/>
      <c r="G35" s="136">
        <f t="shared" si="6"/>
        <v>506</v>
      </c>
      <c r="H35" s="137">
        <f t="shared" si="6"/>
        <v>1011.9</v>
      </c>
      <c r="I35" s="137">
        <f t="shared" si="6"/>
        <v>993.1</v>
      </c>
    </row>
    <row r="36" spans="1:10" ht="47.25" x14ac:dyDescent="0.25">
      <c r="A36" s="116" t="s">
        <v>249</v>
      </c>
      <c r="B36" s="117" t="s">
        <v>235</v>
      </c>
      <c r="C36" s="117" t="s">
        <v>39</v>
      </c>
      <c r="D36" s="117" t="s">
        <v>43</v>
      </c>
      <c r="E36" s="116" t="s">
        <v>254</v>
      </c>
      <c r="F36" s="116">
        <v>200</v>
      </c>
      <c r="G36" s="138">
        <f t="shared" si="6"/>
        <v>506</v>
      </c>
      <c r="H36" s="139">
        <f t="shared" si="6"/>
        <v>1011.9</v>
      </c>
      <c r="I36" s="139">
        <f t="shared" si="6"/>
        <v>993.1</v>
      </c>
    </row>
    <row r="37" spans="1:10" ht="47.25" x14ac:dyDescent="0.25">
      <c r="A37" s="116" t="s">
        <v>250</v>
      </c>
      <c r="B37" s="117" t="s">
        <v>235</v>
      </c>
      <c r="C37" s="117" t="s">
        <v>39</v>
      </c>
      <c r="D37" s="117" t="s">
        <v>43</v>
      </c>
      <c r="E37" s="116" t="s">
        <v>254</v>
      </c>
      <c r="F37" s="116">
        <v>240</v>
      </c>
      <c r="G37" s="138">
        <v>506</v>
      </c>
      <c r="H37" s="139">
        <v>1011.9</v>
      </c>
      <c r="I37" s="139">
        <v>993.1</v>
      </c>
    </row>
    <row r="38" spans="1:10" ht="78.75" x14ac:dyDescent="0.25">
      <c r="A38" s="110" t="s">
        <v>88</v>
      </c>
      <c r="B38" s="111" t="s">
        <v>235</v>
      </c>
      <c r="C38" s="111" t="s">
        <v>39</v>
      </c>
      <c r="D38" s="111" t="s">
        <v>89</v>
      </c>
      <c r="E38" s="111"/>
      <c r="F38" s="110"/>
      <c r="G38" s="134">
        <f t="shared" ref="G38:I40" si="7">G39</f>
        <v>18</v>
      </c>
      <c r="H38" s="135">
        <f t="shared" si="7"/>
        <v>18</v>
      </c>
      <c r="I38" s="135">
        <f t="shared" si="7"/>
        <v>18</v>
      </c>
    </row>
    <row r="39" spans="1:10" ht="78.75" x14ac:dyDescent="0.25">
      <c r="A39" s="116" t="s">
        <v>255</v>
      </c>
      <c r="B39" s="117" t="s">
        <v>235</v>
      </c>
      <c r="C39" s="117" t="s">
        <v>39</v>
      </c>
      <c r="D39" s="117" t="s">
        <v>89</v>
      </c>
      <c r="E39" s="117" t="s">
        <v>256</v>
      </c>
      <c r="F39" s="116"/>
      <c r="G39" s="138">
        <f t="shared" si="7"/>
        <v>18</v>
      </c>
      <c r="H39" s="139">
        <f t="shared" si="7"/>
        <v>18</v>
      </c>
      <c r="I39" s="139">
        <f t="shared" si="7"/>
        <v>18</v>
      </c>
    </row>
    <row r="40" spans="1:10" ht="15.75" x14ac:dyDescent="0.25">
      <c r="A40" s="116" t="s">
        <v>257</v>
      </c>
      <c r="B40" s="117" t="s">
        <v>235</v>
      </c>
      <c r="C40" s="117" t="s">
        <v>39</v>
      </c>
      <c r="D40" s="117" t="s">
        <v>89</v>
      </c>
      <c r="E40" s="117" t="s">
        <v>256</v>
      </c>
      <c r="F40" s="116">
        <v>500</v>
      </c>
      <c r="G40" s="138">
        <f>G41</f>
        <v>18</v>
      </c>
      <c r="H40" s="138">
        <f t="shared" si="7"/>
        <v>18</v>
      </c>
      <c r="I40" s="138">
        <f t="shared" si="7"/>
        <v>18</v>
      </c>
    </row>
    <row r="41" spans="1:10" ht="31.5" x14ac:dyDescent="0.25">
      <c r="A41" s="116" t="s">
        <v>258</v>
      </c>
      <c r="B41" s="117" t="s">
        <v>235</v>
      </c>
      <c r="C41" s="117" t="s">
        <v>39</v>
      </c>
      <c r="D41" s="117" t="s">
        <v>89</v>
      </c>
      <c r="E41" s="117" t="s">
        <v>256</v>
      </c>
      <c r="F41" s="116">
        <v>540</v>
      </c>
      <c r="G41" s="138">
        <v>18</v>
      </c>
      <c r="H41" s="138">
        <v>18</v>
      </c>
      <c r="I41" s="138">
        <v>18</v>
      </c>
    </row>
    <row r="42" spans="1:10" s="36" customFormat="1" ht="15.75" x14ac:dyDescent="0.25">
      <c r="A42" s="110" t="s">
        <v>166</v>
      </c>
      <c r="B42" s="111" t="s">
        <v>235</v>
      </c>
      <c r="C42" s="111" t="s">
        <v>39</v>
      </c>
      <c r="D42" s="110">
        <v>11</v>
      </c>
      <c r="E42" s="110"/>
      <c r="F42" s="110"/>
      <c r="G42" s="140">
        <f>G43</f>
        <v>96</v>
      </c>
      <c r="H42" s="140">
        <f t="shared" ref="H42:I44" si="8">H43</f>
        <v>0</v>
      </c>
      <c r="I42" s="140">
        <f t="shared" si="8"/>
        <v>0</v>
      </c>
    </row>
    <row r="43" spans="1:10" ht="31.5" x14ac:dyDescent="0.25">
      <c r="A43" s="116" t="s">
        <v>260</v>
      </c>
      <c r="B43" s="117" t="s">
        <v>235</v>
      </c>
      <c r="C43" s="117" t="s">
        <v>39</v>
      </c>
      <c r="D43" s="116">
        <v>11</v>
      </c>
      <c r="E43" s="116" t="s">
        <v>261</v>
      </c>
      <c r="F43" s="116"/>
      <c r="G43" s="141">
        <f>G44</f>
        <v>96</v>
      </c>
      <c r="H43" s="141">
        <f t="shared" si="8"/>
        <v>0</v>
      </c>
      <c r="I43" s="141">
        <f t="shared" si="8"/>
        <v>0</v>
      </c>
    </row>
    <row r="44" spans="1:10" ht="15.75" x14ac:dyDescent="0.25">
      <c r="A44" s="116" t="s">
        <v>259</v>
      </c>
      <c r="B44" s="117" t="s">
        <v>235</v>
      </c>
      <c r="C44" s="117" t="s">
        <v>39</v>
      </c>
      <c r="D44" s="116">
        <v>11</v>
      </c>
      <c r="E44" s="116" t="s">
        <v>261</v>
      </c>
      <c r="F44" s="116">
        <v>800</v>
      </c>
      <c r="G44" s="141">
        <f>G45</f>
        <v>96</v>
      </c>
      <c r="H44" s="141">
        <f t="shared" si="8"/>
        <v>0</v>
      </c>
      <c r="I44" s="141">
        <f t="shared" si="8"/>
        <v>0</v>
      </c>
    </row>
    <row r="45" spans="1:10" ht="15.75" x14ac:dyDescent="0.25">
      <c r="A45" s="116" t="s">
        <v>262</v>
      </c>
      <c r="B45" s="117" t="s">
        <v>235</v>
      </c>
      <c r="C45" s="117" t="s">
        <v>39</v>
      </c>
      <c r="D45" s="116">
        <v>11</v>
      </c>
      <c r="E45" s="116" t="s">
        <v>261</v>
      </c>
      <c r="F45" s="116">
        <v>870</v>
      </c>
      <c r="G45" s="141">
        <v>96</v>
      </c>
      <c r="H45" s="139"/>
      <c r="I45" s="139"/>
    </row>
    <row r="46" spans="1:10" ht="31.5" x14ac:dyDescent="0.25">
      <c r="A46" s="110" t="s">
        <v>46</v>
      </c>
      <c r="B46" s="111" t="s">
        <v>235</v>
      </c>
      <c r="C46" s="111" t="s">
        <v>39</v>
      </c>
      <c r="D46" s="111">
        <v>13</v>
      </c>
      <c r="E46" s="111"/>
      <c r="F46" s="110"/>
      <c r="G46" s="134">
        <f>G47+G54+G68+G72</f>
        <v>2273</v>
      </c>
      <c r="H46" s="134">
        <f t="shared" ref="H46:I46" si="9">H47+H54+H68+H72</f>
        <v>4248.5999999999995</v>
      </c>
      <c r="I46" s="134">
        <f t="shared" si="9"/>
        <v>3494</v>
      </c>
    </row>
    <row r="47" spans="1:10" ht="78.75" x14ac:dyDescent="0.25">
      <c r="A47" s="110" t="s">
        <v>238</v>
      </c>
      <c r="B47" s="111" t="s">
        <v>235</v>
      </c>
      <c r="C47" s="111" t="s">
        <v>39</v>
      </c>
      <c r="D47" s="111">
        <v>13</v>
      </c>
      <c r="E47" s="110" t="s">
        <v>239</v>
      </c>
      <c r="F47" s="110"/>
      <c r="G47" s="134">
        <f>G48+G51</f>
        <v>370</v>
      </c>
      <c r="H47" s="134">
        <f t="shared" ref="H47:I47" si="10">H48</f>
        <v>283.7</v>
      </c>
      <c r="I47" s="134">
        <f t="shared" si="10"/>
        <v>270.10000000000002</v>
      </c>
      <c r="J47" s="120"/>
    </row>
    <row r="48" spans="1:10" ht="110.25" x14ac:dyDescent="0.25">
      <c r="A48" s="113" t="s">
        <v>263</v>
      </c>
      <c r="B48" s="114" t="s">
        <v>235</v>
      </c>
      <c r="C48" s="114" t="s">
        <v>39</v>
      </c>
      <c r="D48" s="114">
        <v>13</v>
      </c>
      <c r="E48" s="115" t="s">
        <v>264</v>
      </c>
      <c r="F48" s="115"/>
      <c r="G48" s="136">
        <f t="shared" ref="G48:I49" si="11">G49</f>
        <v>350</v>
      </c>
      <c r="H48" s="137">
        <f t="shared" si="11"/>
        <v>283.7</v>
      </c>
      <c r="I48" s="137">
        <f t="shared" si="11"/>
        <v>270.10000000000002</v>
      </c>
    </row>
    <row r="49" spans="1:9" ht="47.25" x14ac:dyDescent="0.25">
      <c r="A49" s="116" t="s">
        <v>249</v>
      </c>
      <c r="B49" s="117" t="s">
        <v>235</v>
      </c>
      <c r="C49" s="117" t="s">
        <v>39</v>
      </c>
      <c r="D49" s="117">
        <v>13</v>
      </c>
      <c r="E49" s="116" t="s">
        <v>264</v>
      </c>
      <c r="F49" s="116">
        <v>200</v>
      </c>
      <c r="G49" s="138">
        <f t="shared" si="11"/>
        <v>350</v>
      </c>
      <c r="H49" s="139">
        <f t="shared" si="11"/>
        <v>283.7</v>
      </c>
      <c r="I49" s="139">
        <f t="shared" si="11"/>
        <v>270.10000000000002</v>
      </c>
    </row>
    <row r="50" spans="1:9" ht="47.25" x14ac:dyDescent="0.25">
      <c r="A50" s="116" t="s">
        <v>250</v>
      </c>
      <c r="B50" s="117" t="s">
        <v>235</v>
      </c>
      <c r="C50" s="117" t="s">
        <v>39</v>
      </c>
      <c r="D50" s="117">
        <v>13</v>
      </c>
      <c r="E50" s="116" t="s">
        <v>264</v>
      </c>
      <c r="F50" s="116">
        <v>240</v>
      </c>
      <c r="G50" s="138">
        <v>350</v>
      </c>
      <c r="H50" s="139">
        <v>283.7</v>
      </c>
      <c r="I50" s="139">
        <v>270.10000000000002</v>
      </c>
    </row>
    <row r="51" spans="1:9" ht="28.5" x14ac:dyDescent="0.25">
      <c r="A51" s="152" t="s">
        <v>366</v>
      </c>
      <c r="B51" s="117" t="s">
        <v>235</v>
      </c>
      <c r="C51" s="117" t="s">
        <v>39</v>
      </c>
      <c r="D51" s="117">
        <v>13</v>
      </c>
      <c r="E51" s="152" t="s">
        <v>248</v>
      </c>
      <c r="F51" s="152"/>
      <c r="G51" s="138">
        <f>G52</f>
        <v>20</v>
      </c>
      <c r="H51" s="139"/>
      <c r="I51" s="139"/>
    </row>
    <row r="52" spans="1:9" ht="42.75" x14ac:dyDescent="0.25">
      <c r="A52" s="152" t="s">
        <v>249</v>
      </c>
      <c r="B52" s="117" t="s">
        <v>235</v>
      </c>
      <c r="C52" s="117" t="s">
        <v>39</v>
      </c>
      <c r="D52" s="117">
        <v>13</v>
      </c>
      <c r="E52" s="152" t="s">
        <v>248</v>
      </c>
      <c r="F52" s="152">
        <v>200</v>
      </c>
      <c r="G52" s="138">
        <f>G53</f>
        <v>20</v>
      </c>
      <c r="H52" s="139"/>
      <c r="I52" s="139"/>
    </row>
    <row r="53" spans="1:9" ht="42.75" x14ac:dyDescent="0.25">
      <c r="A53" s="152" t="s">
        <v>269</v>
      </c>
      <c r="B53" s="117" t="s">
        <v>235</v>
      </c>
      <c r="C53" s="117" t="s">
        <v>39</v>
      </c>
      <c r="D53" s="117">
        <v>13</v>
      </c>
      <c r="E53" s="152" t="s">
        <v>248</v>
      </c>
      <c r="F53" s="152">
        <v>240</v>
      </c>
      <c r="G53" s="138">
        <v>20</v>
      </c>
      <c r="H53" s="139"/>
      <c r="I53" s="139"/>
    </row>
    <row r="54" spans="1:9" ht="94.5" x14ac:dyDescent="0.25">
      <c r="A54" s="110" t="s">
        <v>251</v>
      </c>
      <c r="B54" s="111" t="s">
        <v>235</v>
      </c>
      <c r="C54" s="111" t="s">
        <v>39</v>
      </c>
      <c r="D54" s="111">
        <v>13</v>
      </c>
      <c r="E54" s="110" t="s">
        <v>265</v>
      </c>
      <c r="F54" s="110"/>
      <c r="G54" s="134">
        <f>G55+G58+G65</f>
        <v>1903</v>
      </c>
      <c r="H54" s="134">
        <f t="shared" ref="H54:I54" si="12">H55+H58+H65</f>
        <v>3203</v>
      </c>
      <c r="I54" s="134">
        <f t="shared" si="12"/>
        <v>2466.7999999999997</v>
      </c>
    </row>
    <row r="55" spans="1:9" ht="110.25" x14ac:dyDescent="0.25">
      <c r="A55" s="118" t="s">
        <v>253</v>
      </c>
      <c r="B55" s="114" t="s">
        <v>235</v>
      </c>
      <c r="C55" s="117" t="s">
        <v>39</v>
      </c>
      <c r="D55" s="114">
        <v>13</v>
      </c>
      <c r="E55" s="121" t="s">
        <v>266</v>
      </c>
      <c r="F55" s="115"/>
      <c r="G55" s="136">
        <f>G56</f>
        <v>525</v>
      </c>
      <c r="H55" s="136">
        <f t="shared" ref="H55:I56" si="13">H56</f>
        <v>561.4</v>
      </c>
      <c r="I55" s="136">
        <f t="shared" si="13"/>
        <v>525.1</v>
      </c>
    </row>
    <row r="56" spans="1:9" ht="47.25" x14ac:dyDescent="0.25">
      <c r="A56" s="119" t="s">
        <v>267</v>
      </c>
      <c r="B56" s="117" t="s">
        <v>235</v>
      </c>
      <c r="C56" s="117" t="s">
        <v>39</v>
      </c>
      <c r="D56" s="117">
        <v>13</v>
      </c>
      <c r="E56" s="122" t="s">
        <v>268</v>
      </c>
      <c r="F56" s="116"/>
      <c r="G56" s="138">
        <f>G57</f>
        <v>525</v>
      </c>
      <c r="H56" s="138">
        <f t="shared" si="13"/>
        <v>561.4</v>
      </c>
      <c r="I56" s="138">
        <f t="shared" si="13"/>
        <v>525.1</v>
      </c>
    </row>
    <row r="57" spans="1:9" ht="47.25" x14ac:dyDescent="0.25">
      <c r="A57" s="119" t="s">
        <v>269</v>
      </c>
      <c r="B57" s="117" t="s">
        <v>235</v>
      </c>
      <c r="C57" s="117" t="s">
        <v>39</v>
      </c>
      <c r="D57" s="117">
        <v>13</v>
      </c>
      <c r="E57" s="122" t="s">
        <v>268</v>
      </c>
      <c r="F57" s="116"/>
      <c r="G57" s="138">
        <v>525</v>
      </c>
      <c r="H57" s="138">
        <v>561.4</v>
      </c>
      <c r="I57" s="138">
        <v>525.1</v>
      </c>
    </row>
    <row r="58" spans="1:9" ht="110.25" x14ac:dyDescent="0.25">
      <c r="A58" s="118" t="s">
        <v>270</v>
      </c>
      <c r="B58" s="114" t="s">
        <v>235</v>
      </c>
      <c r="C58" s="117" t="s">
        <v>39</v>
      </c>
      <c r="D58" s="114">
        <v>13</v>
      </c>
      <c r="E58" s="115" t="s">
        <v>271</v>
      </c>
      <c r="F58" s="115"/>
      <c r="G58" s="136">
        <f>G59+G62</f>
        <v>1378</v>
      </c>
      <c r="H58" s="136">
        <f>H59+H62</f>
        <v>2583.1</v>
      </c>
      <c r="I58" s="136">
        <f>I59+I62</f>
        <v>1898.1</v>
      </c>
    </row>
    <row r="59" spans="1:9" ht="47.25" x14ac:dyDescent="0.25">
      <c r="A59" s="116" t="s">
        <v>249</v>
      </c>
      <c r="B59" s="117" t="s">
        <v>235</v>
      </c>
      <c r="C59" s="117" t="s">
        <v>39</v>
      </c>
      <c r="D59" s="117">
        <v>13</v>
      </c>
      <c r="E59" s="116" t="s">
        <v>271</v>
      </c>
      <c r="F59" s="116">
        <v>200</v>
      </c>
      <c r="G59" s="136">
        <f>G60</f>
        <v>1378</v>
      </c>
      <c r="H59" s="137">
        <f>H60</f>
        <v>2497.1</v>
      </c>
      <c r="I59" s="137">
        <f>I60</f>
        <v>1870.1</v>
      </c>
    </row>
    <row r="60" spans="1:9" ht="47.25" x14ac:dyDescent="0.25">
      <c r="A60" s="116" t="s">
        <v>250</v>
      </c>
      <c r="B60" s="117" t="s">
        <v>235</v>
      </c>
      <c r="C60" s="117" t="s">
        <v>39</v>
      </c>
      <c r="D60" s="117">
        <v>13</v>
      </c>
      <c r="E60" s="116" t="s">
        <v>271</v>
      </c>
      <c r="F60" s="116">
        <v>240</v>
      </c>
      <c r="G60" s="138">
        <v>1378</v>
      </c>
      <c r="H60" s="142">
        <v>2497.1</v>
      </c>
      <c r="I60" s="139">
        <v>1870.1</v>
      </c>
    </row>
    <row r="61" spans="1:9" ht="47.25" x14ac:dyDescent="0.25">
      <c r="A61" s="35" t="s">
        <v>358</v>
      </c>
      <c r="B61" s="117" t="s">
        <v>235</v>
      </c>
      <c r="C61" s="117" t="s">
        <v>39</v>
      </c>
      <c r="D61" s="117">
        <v>13</v>
      </c>
      <c r="E61" s="35" t="s">
        <v>359</v>
      </c>
      <c r="F61" s="35"/>
      <c r="G61" s="138">
        <f>G62</f>
        <v>0</v>
      </c>
      <c r="H61" s="138">
        <f t="shared" ref="H61:I63" si="14">H62</f>
        <v>86</v>
      </c>
      <c r="I61" s="138">
        <f t="shared" si="14"/>
        <v>28</v>
      </c>
    </row>
    <row r="62" spans="1:9" ht="47.25" x14ac:dyDescent="0.25">
      <c r="A62" s="35" t="s">
        <v>360</v>
      </c>
      <c r="B62" s="117" t="s">
        <v>235</v>
      </c>
      <c r="C62" s="117" t="s">
        <v>39</v>
      </c>
      <c r="D62" s="117">
        <v>13</v>
      </c>
      <c r="E62" s="35" t="s">
        <v>361</v>
      </c>
      <c r="F62" s="35"/>
      <c r="G62" s="138">
        <f>G63</f>
        <v>0</v>
      </c>
      <c r="H62" s="138">
        <f t="shared" si="14"/>
        <v>86</v>
      </c>
      <c r="I62" s="138">
        <f t="shared" si="14"/>
        <v>28</v>
      </c>
    </row>
    <row r="63" spans="1:9" ht="47.25" x14ac:dyDescent="0.25">
      <c r="A63" s="35" t="s">
        <v>249</v>
      </c>
      <c r="B63" s="117" t="s">
        <v>235</v>
      </c>
      <c r="C63" s="117" t="s">
        <v>39</v>
      </c>
      <c r="D63" s="117">
        <v>13</v>
      </c>
      <c r="E63" s="35" t="s">
        <v>361</v>
      </c>
      <c r="F63" s="35">
        <v>200</v>
      </c>
      <c r="G63" s="138">
        <f>G64</f>
        <v>0</v>
      </c>
      <c r="H63" s="138">
        <f t="shared" si="14"/>
        <v>86</v>
      </c>
      <c r="I63" s="138">
        <f t="shared" si="14"/>
        <v>28</v>
      </c>
    </row>
    <row r="64" spans="1:9" ht="47.25" x14ac:dyDescent="0.25">
      <c r="A64" s="35" t="s">
        <v>269</v>
      </c>
      <c r="B64" s="117" t="s">
        <v>235</v>
      </c>
      <c r="C64" s="117" t="s">
        <v>39</v>
      </c>
      <c r="D64" s="117">
        <v>13</v>
      </c>
      <c r="E64" s="35" t="s">
        <v>361</v>
      </c>
      <c r="F64" s="35">
        <v>240</v>
      </c>
      <c r="G64" s="138"/>
      <c r="H64" s="139">
        <v>86</v>
      </c>
      <c r="I64" s="139">
        <v>28</v>
      </c>
    </row>
    <row r="65" spans="1:9" ht="47.25" x14ac:dyDescent="0.25">
      <c r="A65" s="115" t="s">
        <v>272</v>
      </c>
      <c r="B65" s="114" t="s">
        <v>235</v>
      </c>
      <c r="C65" s="117" t="s">
        <v>39</v>
      </c>
      <c r="D65" s="114">
        <v>13</v>
      </c>
      <c r="E65" s="115" t="s">
        <v>273</v>
      </c>
      <c r="F65" s="115"/>
      <c r="G65" s="136">
        <f t="shared" ref="G65:I66" si="15">G66</f>
        <v>0</v>
      </c>
      <c r="H65" s="137">
        <f t="shared" si="15"/>
        <v>58.5</v>
      </c>
      <c r="I65" s="137">
        <f t="shared" si="15"/>
        <v>43.6</v>
      </c>
    </row>
    <row r="66" spans="1:9" ht="47.25" x14ac:dyDescent="0.25">
      <c r="A66" s="116" t="s">
        <v>249</v>
      </c>
      <c r="B66" s="117" t="s">
        <v>235</v>
      </c>
      <c r="C66" s="117" t="s">
        <v>39</v>
      </c>
      <c r="D66" s="117">
        <v>13</v>
      </c>
      <c r="E66" s="115" t="s">
        <v>273</v>
      </c>
      <c r="F66" s="116">
        <v>200</v>
      </c>
      <c r="G66" s="138">
        <f t="shared" si="15"/>
        <v>0</v>
      </c>
      <c r="H66" s="139">
        <f t="shared" si="15"/>
        <v>58.5</v>
      </c>
      <c r="I66" s="139">
        <f t="shared" si="15"/>
        <v>43.6</v>
      </c>
    </row>
    <row r="67" spans="1:9" ht="47.25" x14ac:dyDescent="0.25">
      <c r="A67" s="116" t="s">
        <v>250</v>
      </c>
      <c r="B67" s="117" t="s">
        <v>235</v>
      </c>
      <c r="C67" s="117" t="s">
        <v>39</v>
      </c>
      <c r="D67" s="117">
        <v>13</v>
      </c>
      <c r="E67" s="115" t="s">
        <v>273</v>
      </c>
      <c r="F67" s="116">
        <v>240</v>
      </c>
      <c r="G67" s="143"/>
      <c r="H67" s="139">
        <v>58.5</v>
      </c>
      <c r="I67" s="139">
        <v>43.6</v>
      </c>
    </row>
    <row r="68" spans="1:9" s="123" customFormat="1" ht="78.75" x14ac:dyDescent="0.25">
      <c r="A68" s="110" t="s">
        <v>274</v>
      </c>
      <c r="B68" s="111" t="s">
        <v>235</v>
      </c>
      <c r="C68" s="111" t="s">
        <v>39</v>
      </c>
      <c r="D68" s="111"/>
      <c r="E68" s="110"/>
      <c r="F68" s="110"/>
      <c r="G68" s="134">
        <f t="shared" ref="G68:I70" si="16">G69</f>
        <v>0</v>
      </c>
      <c r="H68" s="135">
        <f t="shared" si="16"/>
        <v>220</v>
      </c>
      <c r="I68" s="135">
        <f t="shared" si="16"/>
        <v>219.9</v>
      </c>
    </row>
    <row r="69" spans="1:9" ht="94.5" x14ac:dyDescent="0.25">
      <c r="A69" s="118" t="s">
        <v>275</v>
      </c>
      <c r="B69" s="114" t="s">
        <v>235</v>
      </c>
      <c r="C69" s="114" t="s">
        <v>39</v>
      </c>
      <c r="D69" s="114">
        <v>13</v>
      </c>
      <c r="E69" s="115" t="s">
        <v>276</v>
      </c>
      <c r="F69" s="115"/>
      <c r="G69" s="136">
        <f t="shared" si="16"/>
        <v>0</v>
      </c>
      <c r="H69" s="137">
        <f t="shared" si="16"/>
        <v>220</v>
      </c>
      <c r="I69" s="137">
        <f t="shared" si="16"/>
        <v>219.9</v>
      </c>
    </row>
    <row r="70" spans="1:9" ht="47.25" x14ac:dyDescent="0.25">
      <c r="A70" s="116" t="s">
        <v>249</v>
      </c>
      <c r="B70" s="117" t="s">
        <v>235</v>
      </c>
      <c r="C70" s="114" t="s">
        <v>39</v>
      </c>
      <c r="D70" s="117">
        <v>13</v>
      </c>
      <c r="E70" s="116" t="s">
        <v>277</v>
      </c>
      <c r="F70" s="116">
        <v>200</v>
      </c>
      <c r="G70" s="138">
        <f t="shared" si="16"/>
        <v>0</v>
      </c>
      <c r="H70" s="139">
        <f t="shared" si="16"/>
        <v>220</v>
      </c>
      <c r="I70" s="139">
        <f t="shared" si="16"/>
        <v>219.9</v>
      </c>
    </row>
    <row r="71" spans="1:9" ht="47.25" x14ac:dyDescent="0.25">
      <c r="A71" s="116" t="s">
        <v>250</v>
      </c>
      <c r="B71" s="117" t="s">
        <v>235</v>
      </c>
      <c r="C71" s="114" t="s">
        <v>39</v>
      </c>
      <c r="D71" s="117">
        <v>13</v>
      </c>
      <c r="E71" s="116" t="s">
        <v>278</v>
      </c>
      <c r="F71" s="116">
        <v>240</v>
      </c>
      <c r="G71" s="143"/>
      <c r="H71" s="139">
        <v>220</v>
      </c>
      <c r="I71" s="139">
        <v>219.9</v>
      </c>
    </row>
    <row r="72" spans="1:9" ht="15.75" x14ac:dyDescent="0.25">
      <c r="A72" s="151" t="s">
        <v>362</v>
      </c>
      <c r="B72" s="111" t="s">
        <v>235</v>
      </c>
      <c r="C72" s="153" t="s">
        <v>39</v>
      </c>
      <c r="D72" s="111">
        <v>13</v>
      </c>
      <c r="E72" s="151" t="s">
        <v>363</v>
      </c>
      <c r="F72" s="151"/>
      <c r="G72" s="135">
        <f>G73</f>
        <v>0</v>
      </c>
      <c r="H72" s="135">
        <f>H73</f>
        <v>541.9</v>
      </c>
      <c r="I72" s="135">
        <f>I73</f>
        <v>537.20000000000005</v>
      </c>
    </row>
    <row r="73" spans="1:9" ht="31.5" x14ac:dyDescent="0.25">
      <c r="A73" s="35" t="s">
        <v>364</v>
      </c>
      <c r="B73" s="117" t="s">
        <v>235</v>
      </c>
      <c r="C73" s="114" t="s">
        <v>39</v>
      </c>
      <c r="D73" s="117">
        <v>13</v>
      </c>
      <c r="E73" s="35" t="s">
        <v>365</v>
      </c>
      <c r="F73" s="35"/>
      <c r="G73" s="139">
        <f>G74</f>
        <v>0</v>
      </c>
      <c r="H73" s="139">
        <f>H74</f>
        <v>541.9</v>
      </c>
      <c r="I73" s="139">
        <f>I74</f>
        <v>537.20000000000005</v>
      </c>
    </row>
    <row r="74" spans="1:9" ht="47.25" x14ac:dyDescent="0.25">
      <c r="A74" s="35" t="s">
        <v>249</v>
      </c>
      <c r="B74" s="117" t="s">
        <v>235</v>
      </c>
      <c r="C74" s="114" t="s">
        <v>39</v>
      </c>
      <c r="D74" s="117">
        <v>13</v>
      </c>
      <c r="E74" s="35" t="s">
        <v>365</v>
      </c>
      <c r="F74" s="35">
        <v>200</v>
      </c>
      <c r="G74" s="139">
        <f>G75</f>
        <v>0</v>
      </c>
      <c r="H74" s="139">
        <f>H75</f>
        <v>541.9</v>
      </c>
      <c r="I74" s="139">
        <f>I75</f>
        <v>537.20000000000005</v>
      </c>
    </row>
    <row r="75" spans="1:9" ht="47.25" x14ac:dyDescent="0.25">
      <c r="A75" s="35" t="s">
        <v>269</v>
      </c>
      <c r="B75" s="117" t="s">
        <v>235</v>
      </c>
      <c r="C75" s="114" t="s">
        <v>39</v>
      </c>
      <c r="D75" s="117">
        <v>13</v>
      </c>
      <c r="E75" s="35" t="s">
        <v>365</v>
      </c>
      <c r="F75" s="35">
        <v>240</v>
      </c>
      <c r="G75" s="143"/>
      <c r="H75" s="139">
        <v>541.9</v>
      </c>
      <c r="I75" s="139">
        <v>537.20000000000005</v>
      </c>
    </row>
    <row r="76" spans="1:9" ht="15.75" x14ac:dyDescent="0.25">
      <c r="A76" s="124" t="s">
        <v>279</v>
      </c>
      <c r="B76" s="111" t="s">
        <v>235</v>
      </c>
      <c r="C76" s="111" t="s">
        <v>40</v>
      </c>
      <c r="D76" s="111" t="s">
        <v>237</v>
      </c>
      <c r="E76" s="110"/>
      <c r="F76" s="110"/>
      <c r="G76" s="134">
        <f t="shared" ref="G76:I79" si="17">G77</f>
        <v>1860</v>
      </c>
      <c r="H76" s="135">
        <f t="shared" si="17"/>
        <v>1916.3</v>
      </c>
      <c r="I76" s="135">
        <f t="shared" si="17"/>
        <v>1916.2</v>
      </c>
    </row>
    <row r="77" spans="1:9" ht="31.5" x14ac:dyDescent="0.25">
      <c r="A77" s="124" t="s">
        <v>280</v>
      </c>
      <c r="B77" s="111" t="s">
        <v>235</v>
      </c>
      <c r="C77" s="111" t="s">
        <v>40</v>
      </c>
      <c r="D77" s="111" t="s">
        <v>41</v>
      </c>
      <c r="E77" s="110"/>
      <c r="F77" s="110"/>
      <c r="G77" s="134">
        <f t="shared" si="17"/>
        <v>1860</v>
      </c>
      <c r="H77" s="135">
        <f t="shared" si="17"/>
        <v>1916.3</v>
      </c>
      <c r="I77" s="135">
        <f t="shared" si="17"/>
        <v>1916.2</v>
      </c>
    </row>
    <row r="78" spans="1:9" ht="94.5" x14ac:dyDescent="0.25">
      <c r="A78" s="110" t="s">
        <v>281</v>
      </c>
      <c r="B78" s="111" t="s">
        <v>235</v>
      </c>
      <c r="C78" s="111" t="s">
        <v>40</v>
      </c>
      <c r="D78" s="111" t="s">
        <v>41</v>
      </c>
      <c r="E78" s="110" t="s">
        <v>282</v>
      </c>
      <c r="F78" s="110"/>
      <c r="G78" s="134">
        <f>G79+G82</f>
        <v>1860</v>
      </c>
      <c r="H78" s="134">
        <f t="shared" ref="H78:I78" si="18">H79+H82</f>
        <v>1916.3</v>
      </c>
      <c r="I78" s="134">
        <f t="shared" si="18"/>
        <v>1916.2</v>
      </c>
    </row>
    <row r="79" spans="1:9" ht="157.5" x14ac:dyDescent="0.25">
      <c r="A79" s="125" t="s">
        <v>283</v>
      </c>
      <c r="B79" s="114" t="s">
        <v>235</v>
      </c>
      <c r="C79" s="114" t="s">
        <v>40</v>
      </c>
      <c r="D79" s="114" t="s">
        <v>41</v>
      </c>
      <c r="E79" s="115" t="s">
        <v>284</v>
      </c>
      <c r="F79" s="115"/>
      <c r="G79" s="136">
        <f>G80</f>
        <v>1360</v>
      </c>
      <c r="H79" s="136">
        <f t="shared" si="17"/>
        <v>1360</v>
      </c>
      <c r="I79" s="136">
        <f t="shared" si="17"/>
        <v>1360</v>
      </c>
    </row>
    <row r="80" spans="1:9" ht="110.25" x14ac:dyDescent="0.25">
      <c r="A80" s="116" t="s">
        <v>246</v>
      </c>
      <c r="B80" s="117" t="s">
        <v>235</v>
      </c>
      <c r="C80" s="117" t="s">
        <v>40</v>
      </c>
      <c r="D80" s="117" t="s">
        <v>41</v>
      </c>
      <c r="E80" s="116" t="s">
        <v>284</v>
      </c>
      <c r="F80" s="116">
        <v>100</v>
      </c>
      <c r="G80" s="138">
        <f>G81</f>
        <v>1360</v>
      </c>
      <c r="H80" s="139">
        <f>H81</f>
        <v>1360</v>
      </c>
      <c r="I80" s="139">
        <f>I81</f>
        <v>1360</v>
      </c>
    </row>
    <row r="81" spans="1:9" ht="47.25" x14ac:dyDescent="0.25">
      <c r="A81" s="116" t="s">
        <v>243</v>
      </c>
      <c r="B81" s="117" t="s">
        <v>235</v>
      </c>
      <c r="C81" s="117" t="s">
        <v>40</v>
      </c>
      <c r="D81" s="117" t="s">
        <v>41</v>
      </c>
      <c r="E81" s="116" t="s">
        <v>284</v>
      </c>
      <c r="F81" s="116">
        <v>120</v>
      </c>
      <c r="G81" s="138">
        <v>1360</v>
      </c>
      <c r="H81" s="139">
        <v>1360</v>
      </c>
      <c r="I81" s="139">
        <v>1360</v>
      </c>
    </row>
    <row r="82" spans="1:9" ht="110.25" x14ac:dyDescent="0.25">
      <c r="A82" s="118" t="s">
        <v>285</v>
      </c>
      <c r="B82" s="114" t="s">
        <v>235</v>
      </c>
      <c r="C82" s="114" t="s">
        <v>40</v>
      </c>
      <c r="D82" s="114" t="s">
        <v>41</v>
      </c>
      <c r="E82" s="115" t="s">
        <v>286</v>
      </c>
      <c r="F82" s="115"/>
      <c r="G82" s="144">
        <f>G83+G85</f>
        <v>500</v>
      </c>
      <c r="H82" s="144">
        <f>H83+H85</f>
        <v>556.29999999999995</v>
      </c>
      <c r="I82" s="144">
        <f>I83+I85</f>
        <v>556.20000000000005</v>
      </c>
    </row>
    <row r="83" spans="1:9" ht="110.25" x14ac:dyDescent="0.25">
      <c r="A83" s="116" t="s">
        <v>246</v>
      </c>
      <c r="B83" s="117" t="s">
        <v>235</v>
      </c>
      <c r="C83" s="117" t="s">
        <v>40</v>
      </c>
      <c r="D83" s="117" t="s">
        <v>41</v>
      </c>
      <c r="E83" s="116" t="s">
        <v>286</v>
      </c>
      <c r="F83" s="116">
        <v>100</v>
      </c>
      <c r="G83" s="141">
        <f>G84</f>
        <v>450</v>
      </c>
      <c r="H83" s="141">
        <f>H84</f>
        <v>489.7</v>
      </c>
      <c r="I83" s="141">
        <f>I84</f>
        <v>489.6</v>
      </c>
    </row>
    <row r="84" spans="1:9" ht="47.25" x14ac:dyDescent="0.25">
      <c r="A84" s="116" t="s">
        <v>243</v>
      </c>
      <c r="B84" s="117" t="s">
        <v>235</v>
      </c>
      <c r="C84" s="117" t="s">
        <v>40</v>
      </c>
      <c r="D84" s="117" t="s">
        <v>41</v>
      </c>
      <c r="E84" s="116" t="s">
        <v>286</v>
      </c>
      <c r="F84" s="116">
        <v>120</v>
      </c>
      <c r="G84" s="141">
        <v>450</v>
      </c>
      <c r="H84" s="141">
        <v>489.7</v>
      </c>
      <c r="I84" s="139">
        <v>489.6</v>
      </c>
    </row>
    <row r="85" spans="1:9" ht="47.25" x14ac:dyDescent="0.25">
      <c r="A85" s="116" t="s">
        <v>249</v>
      </c>
      <c r="B85" s="117" t="s">
        <v>235</v>
      </c>
      <c r="C85" s="117" t="s">
        <v>40</v>
      </c>
      <c r="D85" s="117" t="s">
        <v>41</v>
      </c>
      <c r="E85" s="116" t="s">
        <v>286</v>
      </c>
      <c r="F85" s="116">
        <v>200</v>
      </c>
      <c r="G85" s="141">
        <f>G86</f>
        <v>50</v>
      </c>
      <c r="H85" s="141">
        <f>H86</f>
        <v>66.599999999999994</v>
      </c>
      <c r="I85" s="141">
        <f>I86</f>
        <v>66.599999999999994</v>
      </c>
    </row>
    <row r="86" spans="1:9" ht="47.25" x14ac:dyDescent="0.25">
      <c r="A86" s="116" t="s">
        <v>250</v>
      </c>
      <c r="B86" s="117" t="s">
        <v>235</v>
      </c>
      <c r="C86" s="117" t="s">
        <v>40</v>
      </c>
      <c r="D86" s="117" t="s">
        <v>41</v>
      </c>
      <c r="E86" s="116" t="s">
        <v>286</v>
      </c>
      <c r="F86" s="116">
        <v>240</v>
      </c>
      <c r="G86" s="141">
        <v>50</v>
      </c>
      <c r="H86" s="141">
        <v>66.599999999999994</v>
      </c>
      <c r="I86" s="139">
        <v>66.599999999999994</v>
      </c>
    </row>
    <row r="87" spans="1:9" ht="31.5" x14ac:dyDescent="0.25">
      <c r="A87" s="110" t="s">
        <v>287</v>
      </c>
      <c r="B87" s="111" t="s">
        <v>235</v>
      </c>
      <c r="C87" s="111" t="s">
        <v>41</v>
      </c>
      <c r="D87" s="111" t="s">
        <v>237</v>
      </c>
      <c r="E87" s="110"/>
      <c r="F87" s="110"/>
      <c r="G87" s="134">
        <f>G88+G102</f>
        <v>2660.8</v>
      </c>
      <c r="H87" s="134">
        <f t="shared" ref="H87:I87" si="19">H88+H102</f>
        <v>1537.5</v>
      </c>
      <c r="I87" s="134">
        <f t="shared" si="19"/>
        <v>1499.5</v>
      </c>
    </row>
    <row r="88" spans="1:9" ht="76.5" customHeight="1" x14ac:dyDescent="0.25">
      <c r="A88" s="154" t="s">
        <v>193</v>
      </c>
      <c r="B88" s="111" t="s">
        <v>235</v>
      </c>
      <c r="C88" s="111" t="s">
        <v>41</v>
      </c>
      <c r="D88" s="111" t="s">
        <v>54</v>
      </c>
      <c r="E88" s="110"/>
      <c r="F88" s="110"/>
      <c r="G88" s="134">
        <f>G89</f>
        <v>2233.8000000000002</v>
      </c>
      <c r="H88" s="134">
        <f t="shared" ref="H88:I88" si="20">H89</f>
        <v>1110.5</v>
      </c>
      <c r="I88" s="134">
        <f t="shared" si="20"/>
        <v>1072.5</v>
      </c>
    </row>
    <row r="89" spans="1:9" ht="57.75" customHeight="1" x14ac:dyDescent="0.25">
      <c r="A89" s="154" t="s">
        <v>367</v>
      </c>
      <c r="B89" s="111" t="s">
        <v>235</v>
      </c>
      <c r="C89" s="111" t="s">
        <v>41</v>
      </c>
      <c r="D89" s="111" t="s">
        <v>54</v>
      </c>
      <c r="E89" s="111" t="s">
        <v>368</v>
      </c>
      <c r="F89" s="110"/>
      <c r="G89" s="134">
        <f>G90+G93+G96+G99</f>
        <v>2233.8000000000002</v>
      </c>
      <c r="H89" s="134">
        <f t="shared" ref="H89:I89" si="21">H90+H93+H96+H99</f>
        <v>1110.5</v>
      </c>
      <c r="I89" s="134">
        <f t="shared" si="21"/>
        <v>1072.5</v>
      </c>
    </row>
    <row r="90" spans="1:9" ht="47.25" x14ac:dyDescent="0.25">
      <c r="A90" s="118" t="s">
        <v>288</v>
      </c>
      <c r="B90" s="114" t="s">
        <v>235</v>
      </c>
      <c r="C90" s="114" t="s">
        <v>41</v>
      </c>
      <c r="D90" s="114" t="s">
        <v>54</v>
      </c>
      <c r="E90" s="114" t="s">
        <v>289</v>
      </c>
      <c r="F90" s="115"/>
      <c r="G90" s="136">
        <f t="shared" ref="G90:I91" si="22">G91</f>
        <v>50</v>
      </c>
      <c r="H90" s="137">
        <f t="shared" si="22"/>
        <v>50</v>
      </c>
      <c r="I90" s="137">
        <f t="shared" si="22"/>
        <v>49.9</v>
      </c>
    </row>
    <row r="91" spans="1:9" ht="47.25" x14ac:dyDescent="0.25">
      <c r="A91" s="116" t="s">
        <v>249</v>
      </c>
      <c r="B91" s="117" t="s">
        <v>235</v>
      </c>
      <c r="C91" s="114" t="s">
        <v>41</v>
      </c>
      <c r="D91" s="114" t="s">
        <v>54</v>
      </c>
      <c r="E91" s="114" t="s">
        <v>289</v>
      </c>
      <c r="F91" s="116">
        <v>200</v>
      </c>
      <c r="G91" s="138">
        <f t="shared" si="22"/>
        <v>50</v>
      </c>
      <c r="H91" s="139">
        <f t="shared" si="22"/>
        <v>50</v>
      </c>
      <c r="I91" s="139">
        <f t="shared" si="22"/>
        <v>49.9</v>
      </c>
    </row>
    <row r="92" spans="1:9" ht="47.25" x14ac:dyDescent="0.25">
      <c r="A92" s="116" t="s">
        <v>250</v>
      </c>
      <c r="B92" s="117" t="s">
        <v>235</v>
      </c>
      <c r="C92" s="114" t="s">
        <v>41</v>
      </c>
      <c r="D92" s="114" t="s">
        <v>54</v>
      </c>
      <c r="E92" s="114" t="s">
        <v>289</v>
      </c>
      <c r="F92" s="116">
        <v>240</v>
      </c>
      <c r="G92" s="138">
        <v>50</v>
      </c>
      <c r="H92" s="139">
        <v>50</v>
      </c>
      <c r="I92" s="139">
        <v>49.9</v>
      </c>
    </row>
    <row r="93" spans="1:9" ht="63" x14ac:dyDescent="0.25">
      <c r="A93" s="118" t="s">
        <v>290</v>
      </c>
      <c r="B93" s="114" t="s">
        <v>235</v>
      </c>
      <c r="C93" s="114" t="s">
        <v>41</v>
      </c>
      <c r="D93" s="114" t="s">
        <v>54</v>
      </c>
      <c r="E93" s="114" t="s">
        <v>291</v>
      </c>
      <c r="F93" s="115"/>
      <c r="G93" s="136">
        <f>G94</f>
        <v>28.8</v>
      </c>
      <c r="H93" s="136">
        <f t="shared" ref="H93:I94" si="23">H94</f>
        <v>124.8</v>
      </c>
      <c r="I93" s="136">
        <f t="shared" si="23"/>
        <v>118.3</v>
      </c>
    </row>
    <row r="94" spans="1:9" ht="47.25" x14ac:dyDescent="0.25">
      <c r="A94" s="119" t="s">
        <v>267</v>
      </c>
      <c r="B94" s="117" t="s">
        <v>235</v>
      </c>
      <c r="C94" s="114" t="s">
        <v>41</v>
      </c>
      <c r="D94" s="114" t="s">
        <v>54</v>
      </c>
      <c r="E94" s="114" t="s">
        <v>291</v>
      </c>
      <c r="F94" s="116"/>
      <c r="G94" s="138">
        <f>G95</f>
        <v>28.8</v>
      </c>
      <c r="H94" s="138">
        <f t="shared" si="23"/>
        <v>124.8</v>
      </c>
      <c r="I94" s="138">
        <f t="shared" si="23"/>
        <v>118.3</v>
      </c>
    </row>
    <row r="95" spans="1:9" ht="47.25" x14ac:dyDescent="0.25">
      <c r="A95" s="119" t="s">
        <v>269</v>
      </c>
      <c r="B95" s="117" t="s">
        <v>235</v>
      </c>
      <c r="C95" s="114" t="s">
        <v>41</v>
      </c>
      <c r="D95" s="114" t="s">
        <v>54</v>
      </c>
      <c r="E95" s="114" t="s">
        <v>291</v>
      </c>
      <c r="F95" s="116"/>
      <c r="G95" s="138">
        <v>28.8</v>
      </c>
      <c r="H95" s="139">
        <v>124.8</v>
      </c>
      <c r="I95" s="139">
        <v>118.3</v>
      </c>
    </row>
    <row r="96" spans="1:9" ht="47.25" x14ac:dyDescent="0.25">
      <c r="A96" s="115" t="s">
        <v>294</v>
      </c>
      <c r="B96" s="114" t="s">
        <v>235</v>
      </c>
      <c r="C96" s="114" t="s">
        <v>41</v>
      </c>
      <c r="D96" s="114">
        <v>10</v>
      </c>
      <c r="E96" s="114" t="s">
        <v>295</v>
      </c>
      <c r="F96" s="115"/>
      <c r="G96" s="136">
        <f t="shared" ref="G96:I97" si="24">G97</f>
        <v>1455</v>
      </c>
      <c r="H96" s="136">
        <f t="shared" si="24"/>
        <v>270.7</v>
      </c>
      <c r="I96" s="136">
        <f t="shared" si="24"/>
        <v>249.4</v>
      </c>
    </row>
    <row r="97" spans="1:9" ht="47.25" x14ac:dyDescent="0.25">
      <c r="A97" s="116" t="s">
        <v>249</v>
      </c>
      <c r="B97" s="117" t="s">
        <v>235</v>
      </c>
      <c r="C97" s="117" t="s">
        <v>41</v>
      </c>
      <c r="D97" s="117">
        <v>10</v>
      </c>
      <c r="E97" s="117" t="s">
        <v>295</v>
      </c>
      <c r="F97" s="116">
        <v>200</v>
      </c>
      <c r="G97" s="138">
        <f t="shared" si="24"/>
        <v>1455</v>
      </c>
      <c r="H97" s="138">
        <f t="shared" si="24"/>
        <v>270.7</v>
      </c>
      <c r="I97" s="138">
        <f t="shared" si="24"/>
        <v>249.4</v>
      </c>
    </row>
    <row r="98" spans="1:9" ht="47.25" x14ac:dyDescent="0.25">
      <c r="A98" s="116" t="s">
        <v>250</v>
      </c>
      <c r="B98" s="117" t="s">
        <v>235</v>
      </c>
      <c r="C98" s="117" t="s">
        <v>41</v>
      </c>
      <c r="D98" s="117">
        <v>10</v>
      </c>
      <c r="E98" s="117" t="s">
        <v>295</v>
      </c>
      <c r="F98" s="116">
        <v>240</v>
      </c>
      <c r="G98" s="138">
        <v>1455</v>
      </c>
      <c r="H98" s="138">
        <v>270.7</v>
      </c>
      <c r="I98" s="138">
        <v>249.4</v>
      </c>
    </row>
    <row r="99" spans="1:9" ht="31.5" x14ac:dyDescent="0.25">
      <c r="A99" s="115" t="s">
        <v>296</v>
      </c>
      <c r="B99" s="114" t="s">
        <v>235</v>
      </c>
      <c r="C99" s="114" t="s">
        <v>41</v>
      </c>
      <c r="D99" s="114">
        <v>10</v>
      </c>
      <c r="E99" s="114" t="s">
        <v>297</v>
      </c>
      <c r="F99" s="115"/>
      <c r="G99" s="136">
        <f t="shared" ref="G99:I100" si="25">G100</f>
        <v>700</v>
      </c>
      <c r="H99" s="136">
        <f t="shared" si="25"/>
        <v>665</v>
      </c>
      <c r="I99" s="136">
        <f t="shared" si="25"/>
        <v>654.9</v>
      </c>
    </row>
    <row r="100" spans="1:9" ht="47.25" x14ac:dyDescent="0.25">
      <c r="A100" s="116" t="s">
        <v>249</v>
      </c>
      <c r="B100" s="117" t="s">
        <v>235</v>
      </c>
      <c r="C100" s="117" t="s">
        <v>41</v>
      </c>
      <c r="D100" s="117">
        <v>10</v>
      </c>
      <c r="E100" s="117" t="s">
        <v>298</v>
      </c>
      <c r="F100" s="116">
        <v>200</v>
      </c>
      <c r="G100" s="138">
        <f t="shared" si="25"/>
        <v>700</v>
      </c>
      <c r="H100" s="138">
        <f t="shared" si="25"/>
        <v>665</v>
      </c>
      <c r="I100" s="138">
        <f t="shared" si="25"/>
        <v>654.9</v>
      </c>
    </row>
    <row r="101" spans="1:9" ht="47.25" x14ac:dyDescent="0.25">
      <c r="A101" s="116" t="s">
        <v>250</v>
      </c>
      <c r="B101" s="117" t="s">
        <v>235</v>
      </c>
      <c r="C101" s="117" t="s">
        <v>41</v>
      </c>
      <c r="D101" s="117">
        <v>10</v>
      </c>
      <c r="E101" s="117" t="s">
        <v>298</v>
      </c>
      <c r="F101" s="116">
        <v>240</v>
      </c>
      <c r="G101" s="138">
        <v>700</v>
      </c>
      <c r="H101" s="138">
        <v>665</v>
      </c>
      <c r="I101" s="138">
        <v>654.9</v>
      </c>
    </row>
    <row r="102" spans="1:9" ht="47.25" x14ac:dyDescent="0.25">
      <c r="A102" s="110" t="s">
        <v>50</v>
      </c>
      <c r="B102" s="111" t="s">
        <v>235</v>
      </c>
      <c r="C102" s="111" t="s">
        <v>41</v>
      </c>
      <c r="D102" s="111">
        <v>14</v>
      </c>
      <c r="E102" s="110"/>
      <c r="F102" s="110"/>
      <c r="G102" s="134">
        <f t="shared" ref="G102:I103" si="26">G103</f>
        <v>427</v>
      </c>
      <c r="H102" s="134">
        <f t="shared" si="26"/>
        <v>427</v>
      </c>
      <c r="I102" s="134">
        <f t="shared" si="26"/>
        <v>427</v>
      </c>
    </row>
    <row r="103" spans="1:9" ht="78.75" x14ac:dyDescent="0.25">
      <c r="A103" s="110" t="s">
        <v>292</v>
      </c>
      <c r="B103" s="111" t="s">
        <v>235</v>
      </c>
      <c r="C103" s="111" t="s">
        <v>41</v>
      </c>
      <c r="D103" s="111">
        <v>14</v>
      </c>
      <c r="E103" s="110" t="s">
        <v>293</v>
      </c>
      <c r="F103" s="110"/>
      <c r="G103" s="134">
        <f>G104</f>
        <v>427</v>
      </c>
      <c r="H103" s="134">
        <f t="shared" si="26"/>
        <v>427</v>
      </c>
      <c r="I103" s="134">
        <f t="shared" si="26"/>
        <v>427</v>
      </c>
    </row>
    <row r="104" spans="1:9" ht="94.5" x14ac:dyDescent="0.25">
      <c r="A104" s="115" t="s">
        <v>255</v>
      </c>
      <c r="B104" s="114" t="s">
        <v>235</v>
      </c>
      <c r="C104" s="114" t="s">
        <v>41</v>
      </c>
      <c r="D104" s="114">
        <v>14</v>
      </c>
      <c r="E104" s="115" t="s">
        <v>299</v>
      </c>
      <c r="F104" s="115"/>
      <c r="G104" s="136">
        <f>G105</f>
        <v>427</v>
      </c>
      <c r="H104" s="136">
        <f>H105</f>
        <v>427</v>
      </c>
      <c r="I104" s="136">
        <f>I105</f>
        <v>427</v>
      </c>
    </row>
    <row r="105" spans="1:9" ht="15.75" x14ac:dyDescent="0.25">
      <c r="A105" s="116" t="s">
        <v>257</v>
      </c>
      <c r="B105" s="117" t="s">
        <v>235</v>
      </c>
      <c r="C105" s="117" t="s">
        <v>41</v>
      </c>
      <c r="D105" s="117">
        <v>14</v>
      </c>
      <c r="E105" s="116" t="s">
        <v>299</v>
      </c>
      <c r="F105" s="116">
        <v>500</v>
      </c>
      <c r="G105" s="138">
        <f>G106</f>
        <v>427</v>
      </c>
      <c r="H105" s="138">
        <f>H106</f>
        <v>427</v>
      </c>
      <c r="I105" s="138">
        <f>I106</f>
        <v>427</v>
      </c>
    </row>
    <row r="106" spans="1:9" ht="15.75" x14ac:dyDescent="0.25">
      <c r="A106" s="116" t="s">
        <v>19</v>
      </c>
      <c r="B106" s="117" t="s">
        <v>235</v>
      </c>
      <c r="C106" s="117" t="s">
        <v>41</v>
      </c>
      <c r="D106" s="117">
        <v>14</v>
      </c>
      <c r="E106" s="116" t="s">
        <v>299</v>
      </c>
      <c r="F106" s="116">
        <v>540</v>
      </c>
      <c r="G106" s="141">
        <v>427</v>
      </c>
      <c r="H106" s="141">
        <v>427</v>
      </c>
      <c r="I106" s="141">
        <v>427</v>
      </c>
    </row>
    <row r="107" spans="1:9" ht="15.75" x14ac:dyDescent="0.25">
      <c r="A107" s="110" t="s">
        <v>300</v>
      </c>
      <c r="B107" s="111" t="s">
        <v>235</v>
      </c>
      <c r="C107" s="111" t="s">
        <v>43</v>
      </c>
      <c r="D107" s="111" t="s">
        <v>237</v>
      </c>
      <c r="E107" s="110"/>
      <c r="F107" s="110"/>
      <c r="G107" s="134">
        <f>G108+G119+G131</f>
        <v>4226</v>
      </c>
      <c r="H107" s="134">
        <f t="shared" ref="H107:I107" si="27">H108+H119+H131</f>
        <v>14503.6</v>
      </c>
      <c r="I107" s="134">
        <f t="shared" si="27"/>
        <v>14318</v>
      </c>
    </row>
    <row r="108" spans="1:9" ht="15.75" x14ac:dyDescent="0.25">
      <c r="A108" s="126" t="s">
        <v>158</v>
      </c>
      <c r="B108" s="111" t="s">
        <v>235</v>
      </c>
      <c r="C108" s="111" t="s">
        <v>43</v>
      </c>
      <c r="D108" s="111" t="s">
        <v>39</v>
      </c>
      <c r="E108" s="110"/>
      <c r="F108" s="110"/>
      <c r="G108" s="134">
        <f>G109+G116</f>
        <v>550</v>
      </c>
      <c r="H108" s="134">
        <f t="shared" ref="H108:I108" si="28">H109+H116</f>
        <v>2138.1</v>
      </c>
      <c r="I108" s="134">
        <f t="shared" si="28"/>
        <v>2136.6999999999998</v>
      </c>
    </row>
    <row r="109" spans="1:9" ht="94.5" x14ac:dyDescent="0.25">
      <c r="A109" s="110" t="s">
        <v>301</v>
      </c>
      <c r="B109" s="111" t="s">
        <v>235</v>
      </c>
      <c r="C109" s="111" t="s">
        <v>43</v>
      </c>
      <c r="D109" s="111" t="s">
        <v>39</v>
      </c>
      <c r="E109" s="111" t="s">
        <v>302</v>
      </c>
      <c r="F109" s="110"/>
      <c r="G109" s="134">
        <f>G110+G113</f>
        <v>0</v>
      </c>
      <c r="H109" s="134">
        <f t="shared" ref="H109:I109" si="29">H110+H113</f>
        <v>1415</v>
      </c>
      <c r="I109" s="134">
        <f t="shared" si="29"/>
        <v>1414.7</v>
      </c>
    </row>
    <row r="110" spans="1:9" ht="31.5" x14ac:dyDescent="0.25">
      <c r="A110" s="115" t="s">
        <v>303</v>
      </c>
      <c r="B110" s="114" t="s">
        <v>235</v>
      </c>
      <c r="C110" s="114" t="s">
        <v>43</v>
      </c>
      <c r="D110" s="114" t="s">
        <v>39</v>
      </c>
      <c r="E110" s="114" t="s">
        <v>304</v>
      </c>
      <c r="F110" s="115"/>
      <c r="G110" s="136">
        <f t="shared" ref="G110:I111" si="30">G111</f>
        <v>0</v>
      </c>
      <c r="H110" s="136">
        <f t="shared" si="30"/>
        <v>1295.9000000000001</v>
      </c>
      <c r="I110" s="136">
        <f t="shared" si="30"/>
        <v>1295.7</v>
      </c>
    </row>
    <row r="111" spans="1:9" s="44" customFormat="1" ht="110.25" x14ac:dyDescent="0.25">
      <c r="A111" s="116" t="s">
        <v>246</v>
      </c>
      <c r="B111" s="117" t="s">
        <v>235</v>
      </c>
      <c r="C111" s="117" t="s">
        <v>43</v>
      </c>
      <c r="D111" s="117" t="s">
        <v>39</v>
      </c>
      <c r="E111" s="117" t="s">
        <v>304</v>
      </c>
      <c r="F111" s="116">
        <v>100</v>
      </c>
      <c r="G111" s="138">
        <f t="shared" si="30"/>
        <v>0</v>
      </c>
      <c r="H111" s="138">
        <f t="shared" si="30"/>
        <v>1295.9000000000001</v>
      </c>
      <c r="I111" s="138">
        <f t="shared" si="30"/>
        <v>1295.7</v>
      </c>
    </row>
    <row r="112" spans="1:9" s="44" customFormat="1" ht="47.25" x14ac:dyDescent="0.25">
      <c r="A112" s="116" t="s">
        <v>243</v>
      </c>
      <c r="B112" s="117" t="s">
        <v>235</v>
      </c>
      <c r="C112" s="117" t="s">
        <v>43</v>
      </c>
      <c r="D112" s="117" t="s">
        <v>39</v>
      </c>
      <c r="E112" s="117" t="s">
        <v>304</v>
      </c>
      <c r="F112" s="116">
        <v>120</v>
      </c>
      <c r="G112" s="145"/>
      <c r="H112" s="138">
        <v>1295.9000000000001</v>
      </c>
      <c r="I112" s="138">
        <v>1295.7</v>
      </c>
    </row>
    <row r="113" spans="1:9" ht="31.5" x14ac:dyDescent="0.25">
      <c r="A113" s="115" t="s">
        <v>305</v>
      </c>
      <c r="B113" s="114" t="s">
        <v>235</v>
      </c>
      <c r="C113" s="114" t="s">
        <v>43</v>
      </c>
      <c r="D113" s="114" t="s">
        <v>39</v>
      </c>
      <c r="E113" s="114" t="s">
        <v>306</v>
      </c>
      <c r="F113" s="115"/>
      <c r="G113" s="136">
        <f t="shared" ref="G113:I114" si="31">G114</f>
        <v>0</v>
      </c>
      <c r="H113" s="136">
        <f t="shared" si="31"/>
        <v>119.1</v>
      </c>
      <c r="I113" s="136">
        <f t="shared" si="31"/>
        <v>119</v>
      </c>
    </row>
    <row r="114" spans="1:9" s="44" customFormat="1" ht="110.25" x14ac:dyDescent="0.25">
      <c r="A114" s="116" t="s">
        <v>246</v>
      </c>
      <c r="B114" s="117" t="s">
        <v>235</v>
      </c>
      <c r="C114" s="117" t="s">
        <v>43</v>
      </c>
      <c r="D114" s="117" t="s">
        <v>39</v>
      </c>
      <c r="E114" s="117" t="s">
        <v>306</v>
      </c>
      <c r="F114" s="116">
        <v>100</v>
      </c>
      <c r="G114" s="138">
        <f t="shared" si="31"/>
        <v>0</v>
      </c>
      <c r="H114" s="138">
        <f t="shared" si="31"/>
        <v>119.1</v>
      </c>
      <c r="I114" s="138">
        <f t="shared" si="31"/>
        <v>119</v>
      </c>
    </row>
    <row r="115" spans="1:9" s="44" customFormat="1" ht="47.25" x14ac:dyDescent="0.25">
      <c r="A115" s="116" t="s">
        <v>243</v>
      </c>
      <c r="B115" s="117" t="s">
        <v>235</v>
      </c>
      <c r="C115" s="117" t="s">
        <v>43</v>
      </c>
      <c r="D115" s="117" t="s">
        <v>39</v>
      </c>
      <c r="E115" s="117" t="s">
        <v>306</v>
      </c>
      <c r="F115" s="116">
        <v>120</v>
      </c>
      <c r="G115" s="138"/>
      <c r="H115" s="138">
        <v>119.1</v>
      </c>
      <c r="I115" s="138">
        <v>119</v>
      </c>
    </row>
    <row r="116" spans="1:9" ht="47.25" x14ac:dyDescent="0.25">
      <c r="A116" s="115" t="s">
        <v>307</v>
      </c>
      <c r="B116" s="114" t="s">
        <v>235</v>
      </c>
      <c r="C116" s="114" t="s">
        <v>43</v>
      </c>
      <c r="D116" s="114" t="s">
        <v>39</v>
      </c>
      <c r="E116" s="114">
        <v>9900070140</v>
      </c>
      <c r="F116" s="115"/>
      <c r="G116" s="136">
        <f t="shared" ref="G116:I117" si="32">G117</f>
        <v>550</v>
      </c>
      <c r="H116" s="136">
        <f t="shared" si="32"/>
        <v>723.1</v>
      </c>
      <c r="I116" s="136">
        <f t="shared" si="32"/>
        <v>722</v>
      </c>
    </row>
    <row r="117" spans="1:9" ht="110.25" x14ac:dyDescent="0.25">
      <c r="A117" s="116" t="s">
        <v>246</v>
      </c>
      <c r="B117" s="117" t="s">
        <v>235</v>
      </c>
      <c r="C117" s="117" t="s">
        <v>43</v>
      </c>
      <c r="D117" s="117" t="s">
        <v>39</v>
      </c>
      <c r="E117" s="117">
        <v>9900070140</v>
      </c>
      <c r="F117" s="116">
        <v>100</v>
      </c>
      <c r="G117" s="138">
        <f t="shared" si="32"/>
        <v>550</v>
      </c>
      <c r="H117" s="138">
        <f t="shared" si="32"/>
        <v>723.1</v>
      </c>
      <c r="I117" s="138">
        <f t="shared" si="32"/>
        <v>722</v>
      </c>
    </row>
    <row r="118" spans="1:9" ht="47.25" x14ac:dyDescent="0.25">
      <c r="A118" s="116" t="s">
        <v>243</v>
      </c>
      <c r="B118" s="117" t="s">
        <v>235</v>
      </c>
      <c r="C118" s="117" t="s">
        <v>43</v>
      </c>
      <c r="D118" s="117" t="s">
        <v>39</v>
      </c>
      <c r="E118" s="117">
        <v>9900070140</v>
      </c>
      <c r="F118" s="116">
        <v>120</v>
      </c>
      <c r="G118" s="145">
        <v>550</v>
      </c>
      <c r="H118" s="138">
        <v>723.1</v>
      </c>
      <c r="I118" s="138">
        <v>722</v>
      </c>
    </row>
    <row r="119" spans="1:9" ht="31.5" x14ac:dyDescent="0.25">
      <c r="A119" s="110" t="s">
        <v>72</v>
      </c>
      <c r="B119" s="111" t="s">
        <v>235</v>
      </c>
      <c r="C119" s="111" t="s">
        <v>43</v>
      </c>
      <c r="D119" s="111" t="s">
        <v>49</v>
      </c>
      <c r="E119" s="110"/>
      <c r="F119" s="110"/>
      <c r="G119" s="134">
        <f>G120+G127</f>
        <v>3676</v>
      </c>
      <c r="H119" s="134">
        <f t="shared" ref="G119:I122" si="33">H120</f>
        <v>12288</v>
      </c>
      <c r="I119" s="134">
        <f t="shared" si="33"/>
        <v>12181.3</v>
      </c>
    </row>
    <row r="120" spans="1:9" ht="78.75" x14ac:dyDescent="0.25">
      <c r="A120" s="110" t="s">
        <v>308</v>
      </c>
      <c r="B120" s="111" t="s">
        <v>235</v>
      </c>
      <c r="C120" s="111" t="s">
        <v>43</v>
      </c>
      <c r="D120" s="111" t="s">
        <v>49</v>
      </c>
      <c r="E120" s="110" t="s">
        <v>309</v>
      </c>
      <c r="F120" s="110"/>
      <c r="G120" s="134">
        <f>G121+G124</f>
        <v>3676</v>
      </c>
      <c r="H120" s="134">
        <f>H121+H124+H127</f>
        <v>12288</v>
      </c>
      <c r="I120" s="134">
        <f>I121+I124+I127</f>
        <v>12181.3</v>
      </c>
    </row>
    <row r="121" spans="1:9" ht="31.5" x14ac:dyDescent="0.25">
      <c r="A121" s="115" t="s">
        <v>310</v>
      </c>
      <c r="B121" s="114" t="s">
        <v>235</v>
      </c>
      <c r="C121" s="114" t="s">
        <v>43</v>
      </c>
      <c r="D121" s="114" t="s">
        <v>49</v>
      </c>
      <c r="E121" s="115" t="s">
        <v>311</v>
      </c>
      <c r="F121" s="127"/>
      <c r="G121" s="136">
        <f t="shared" si="33"/>
        <v>3536</v>
      </c>
      <c r="H121" s="136">
        <f t="shared" si="33"/>
        <v>7926.8</v>
      </c>
      <c r="I121" s="136">
        <f t="shared" si="33"/>
        <v>7820.1</v>
      </c>
    </row>
    <row r="122" spans="1:9" ht="47.25" x14ac:dyDescent="0.25">
      <c r="A122" s="128" t="s">
        <v>249</v>
      </c>
      <c r="B122" s="117" t="s">
        <v>235</v>
      </c>
      <c r="C122" s="117" t="s">
        <v>43</v>
      </c>
      <c r="D122" s="117" t="s">
        <v>49</v>
      </c>
      <c r="E122" s="116" t="s">
        <v>312</v>
      </c>
      <c r="F122" s="116">
        <v>200</v>
      </c>
      <c r="G122" s="138">
        <f t="shared" si="33"/>
        <v>3536</v>
      </c>
      <c r="H122" s="138">
        <f t="shared" si="33"/>
        <v>7926.8</v>
      </c>
      <c r="I122" s="138">
        <f t="shared" si="33"/>
        <v>7820.1</v>
      </c>
    </row>
    <row r="123" spans="1:9" ht="47.25" x14ac:dyDescent="0.25">
      <c r="A123" s="116" t="s">
        <v>250</v>
      </c>
      <c r="B123" s="117" t="s">
        <v>235</v>
      </c>
      <c r="C123" s="117" t="s">
        <v>43</v>
      </c>
      <c r="D123" s="117" t="s">
        <v>49</v>
      </c>
      <c r="E123" s="116" t="s">
        <v>312</v>
      </c>
      <c r="F123" s="116">
        <v>240</v>
      </c>
      <c r="G123" s="138">
        <v>3536</v>
      </c>
      <c r="H123" s="138">
        <v>7926.8</v>
      </c>
      <c r="I123" s="138">
        <v>7820.1</v>
      </c>
    </row>
    <row r="124" spans="1:9" ht="47.25" x14ac:dyDescent="0.25">
      <c r="A124" s="115" t="s">
        <v>313</v>
      </c>
      <c r="B124" s="114" t="s">
        <v>235</v>
      </c>
      <c r="C124" s="114" t="s">
        <v>43</v>
      </c>
      <c r="D124" s="114" t="s">
        <v>49</v>
      </c>
      <c r="E124" s="115" t="s">
        <v>314</v>
      </c>
      <c r="F124" s="115"/>
      <c r="G124" s="144">
        <f>G125</f>
        <v>140</v>
      </c>
      <c r="H124" s="144">
        <f t="shared" ref="H124:I125" si="34">H125</f>
        <v>185</v>
      </c>
      <c r="I124" s="144">
        <f t="shared" si="34"/>
        <v>185</v>
      </c>
    </row>
    <row r="125" spans="1:9" ht="47.25" x14ac:dyDescent="0.25">
      <c r="A125" s="116" t="s">
        <v>249</v>
      </c>
      <c r="B125" s="117" t="s">
        <v>235</v>
      </c>
      <c r="C125" s="117" t="s">
        <v>43</v>
      </c>
      <c r="D125" s="117" t="s">
        <v>49</v>
      </c>
      <c r="E125" s="116" t="s">
        <v>314</v>
      </c>
      <c r="F125" s="116">
        <v>200</v>
      </c>
      <c r="G125" s="141">
        <f>G126</f>
        <v>140</v>
      </c>
      <c r="H125" s="141">
        <f t="shared" si="34"/>
        <v>185</v>
      </c>
      <c r="I125" s="141">
        <f t="shared" si="34"/>
        <v>185</v>
      </c>
    </row>
    <row r="126" spans="1:9" ht="47.25" x14ac:dyDescent="0.25">
      <c r="A126" s="116" t="s">
        <v>250</v>
      </c>
      <c r="B126" s="117" t="s">
        <v>235</v>
      </c>
      <c r="C126" s="117" t="s">
        <v>43</v>
      </c>
      <c r="D126" s="117" t="s">
        <v>49</v>
      </c>
      <c r="E126" s="116" t="s">
        <v>314</v>
      </c>
      <c r="F126" s="116">
        <v>240</v>
      </c>
      <c r="G126" s="141">
        <v>140</v>
      </c>
      <c r="H126" s="141">
        <v>185</v>
      </c>
      <c r="I126" s="141">
        <v>185</v>
      </c>
    </row>
    <row r="127" spans="1:9" ht="31.5" x14ac:dyDescent="0.25">
      <c r="A127" s="35" t="s">
        <v>369</v>
      </c>
      <c r="B127" s="117" t="s">
        <v>235</v>
      </c>
      <c r="C127" s="117" t="s">
        <v>43</v>
      </c>
      <c r="D127" s="117" t="s">
        <v>49</v>
      </c>
      <c r="E127" s="35" t="s">
        <v>370</v>
      </c>
      <c r="F127" s="151"/>
      <c r="G127" s="141">
        <f>G128</f>
        <v>0</v>
      </c>
      <c r="H127" s="141">
        <f t="shared" ref="H127:I128" si="35">H128</f>
        <v>4176.2</v>
      </c>
      <c r="I127" s="141">
        <f t="shared" si="35"/>
        <v>4176.2</v>
      </c>
    </row>
    <row r="128" spans="1:9" ht="47.25" x14ac:dyDescent="0.25">
      <c r="A128" s="35" t="s">
        <v>371</v>
      </c>
      <c r="B128" s="117" t="s">
        <v>235</v>
      </c>
      <c r="C128" s="117" t="s">
        <v>43</v>
      </c>
      <c r="D128" s="117" t="s">
        <v>49</v>
      </c>
      <c r="E128" s="35" t="s">
        <v>372</v>
      </c>
      <c r="F128" s="35"/>
      <c r="G128" s="141">
        <f>G129</f>
        <v>0</v>
      </c>
      <c r="H128" s="141">
        <f t="shared" si="35"/>
        <v>4176.2</v>
      </c>
      <c r="I128" s="141">
        <f t="shared" si="35"/>
        <v>4176.2</v>
      </c>
    </row>
    <row r="129" spans="1:9" ht="47.25" x14ac:dyDescent="0.25">
      <c r="A129" s="35" t="s">
        <v>249</v>
      </c>
      <c r="B129" s="117" t="s">
        <v>235</v>
      </c>
      <c r="C129" s="117" t="s">
        <v>43</v>
      </c>
      <c r="D129" s="117" t="s">
        <v>49</v>
      </c>
      <c r="E129" s="35" t="s">
        <v>372</v>
      </c>
      <c r="F129" s="35">
        <v>200</v>
      </c>
      <c r="G129" s="141">
        <f>G130</f>
        <v>0</v>
      </c>
      <c r="H129" s="141">
        <f t="shared" ref="H129:I129" si="36">H130</f>
        <v>4176.2</v>
      </c>
      <c r="I129" s="141">
        <f t="shared" si="36"/>
        <v>4176.2</v>
      </c>
    </row>
    <row r="130" spans="1:9" ht="47.25" x14ac:dyDescent="0.25">
      <c r="A130" s="35" t="s">
        <v>269</v>
      </c>
      <c r="B130" s="117" t="s">
        <v>235</v>
      </c>
      <c r="C130" s="117" t="s">
        <v>43</v>
      </c>
      <c r="D130" s="117" t="s">
        <v>49</v>
      </c>
      <c r="E130" s="35" t="s">
        <v>372</v>
      </c>
      <c r="F130" s="35">
        <v>240</v>
      </c>
      <c r="G130" s="141"/>
      <c r="H130" s="141">
        <v>4176.2</v>
      </c>
      <c r="I130" s="141">
        <v>4176.2</v>
      </c>
    </row>
    <row r="131" spans="1:9" ht="31.5" x14ac:dyDescent="0.25">
      <c r="A131" s="110" t="s">
        <v>55</v>
      </c>
      <c r="B131" s="111" t="s">
        <v>235</v>
      </c>
      <c r="C131" s="111" t="s">
        <v>43</v>
      </c>
      <c r="D131" s="111">
        <v>12</v>
      </c>
      <c r="E131" s="110"/>
      <c r="F131" s="110"/>
      <c r="G131" s="134">
        <f t="shared" ref="G131:I134" si="37">G132</f>
        <v>0</v>
      </c>
      <c r="H131" s="134">
        <f t="shared" si="37"/>
        <v>77.5</v>
      </c>
      <c r="I131" s="134">
        <f t="shared" si="37"/>
        <v>0</v>
      </c>
    </row>
    <row r="132" spans="1:9" ht="94.5" x14ac:dyDescent="0.25">
      <c r="A132" s="110" t="s">
        <v>251</v>
      </c>
      <c r="B132" s="117" t="s">
        <v>235</v>
      </c>
      <c r="C132" s="111" t="s">
        <v>43</v>
      </c>
      <c r="D132" s="111">
        <v>12</v>
      </c>
      <c r="E132" s="110" t="s">
        <v>252</v>
      </c>
      <c r="F132" s="110"/>
      <c r="G132" s="134">
        <f t="shared" si="37"/>
        <v>0</v>
      </c>
      <c r="H132" s="134">
        <f t="shared" si="37"/>
        <v>77.5</v>
      </c>
      <c r="I132" s="134">
        <f t="shared" si="37"/>
        <v>0</v>
      </c>
    </row>
    <row r="133" spans="1:9" ht="157.5" x14ac:dyDescent="0.25">
      <c r="A133" s="125" t="s">
        <v>315</v>
      </c>
      <c r="B133" s="114" t="s">
        <v>235</v>
      </c>
      <c r="C133" s="114" t="s">
        <v>43</v>
      </c>
      <c r="D133" s="114">
        <v>12</v>
      </c>
      <c r="E133" s="115" t="s">
        <v>373</v>
      </c>
      <c r="F133" s="115"/>
      <c r="G133" s="136">
        <f t="shared" si="37"/>
        <v>0</v>
      </c>
      <c r="H133" s="136">
        <f t="shared" si="37"/>
        <v>77.5</v>
      </c>
      <c r="I133" s="136">
        <f t="shared" si="37"/>
        <v>0</v>
      </c>
    </row>
    <row r="134" spans="1:9" ht="31.5" x14ac:dyDescent="0.25">
      <c r="A134" s="116" t="s">
        <v>316</v>
      </c>
      <c r="B134" s="117" t="s">
        <v>235</v>
      </c>
      <c r="C134" s="117" t="s">
        <v>43</v>
      </c>
      <c r="D134" s="117">
        <v>12</v>
      </c>
      <c r="E134" s="116" t="s">
        <v>373</v>
      </c>
      <c r="F134" s="116">
        <v>200</v>
      </c>
      <c r="G134" s="138">
        <f t="shared" si="37"/>
        <v>0</v>
      </c>
      <c r="H134" s="138">
        <f t="shared" si="37"/>
        <v>77.5</v>
      </c>
      <c r="I134" s="138">
        <f t="shared" si="37"/>
        <v>0</v>
      </c>
    </row>
    <row r="135" spans="1:9" ht="47.25" x14ac:dyDescent="0.25">
      <c r="A135" s="116" t="s">
        <v>250</v>
      </c>
      <c r="B135" s="117" t="s">
        <v>235</v>
      </c>
      <c r="C135" s="117" t="s">
        <v>43</v>
      </c>
      <c r="D135" s="117">
        <v>12</v>
      </c>
      <c r="E135" s="116" t="s">
        <v>373</v>
      </c>
      <c r="F135" s="116">
        <v>240</v>
      </c>
      <c r="G135" s="138"/>
      <c r="H135" s="138">
        <v>77.5</v>
      </c>
      <c r="I135" s="138"/>
    </row>
    <row r="136" spans="1:9" ht="31.5" x14ac:dyDescent="0.25">
      <c r="A136" s="110" t="s">
        <v>317</v>
      </c>
      <c r="B136" s="111" t="s">
        <v>235</v>
      </c>
      <c r="C136" s="111" t="s">
        <v>58</v>
      </c>
      <c r="D136" s="111" t="s">
        <v>237</v>
      </c>
      <c r="E136" s="110"/>
      <c r="F136" s="110"/>
      <c r="G136" s="134">
        <f>G137+G142</f>
        <v>15581</v>
      </c>
      <c r="H136" s="134">
        <f t="shared" ref="H136:I136" si="38">H137+H142</f>
        <v>25604.1</v>
      </c>
      <c r="I136" s="134">
        <f t="shared" si="38"/>
        <v>19973.599999999999</v>
      </c>
    </row>
    <row r="137" spans="1:9" ht="15.75" x14ac:dyDescent="0.25">
      <c r="A137" s="110" t="s">
        <v>59</v>
      </c>
      <c r="B137" s="111" t="s">
        <v>235</v>
      </c>
      <c r="C137" s="111" t="s">
        <v>58</v>
      </c>
      <c r="D137" s="111" t="s">
        <v>39</v>
      </c>
      <c r="E137" s="110"/>
      <c r="F137" s="110"/>
      <c r="G137" s="134">
        <f>G138</f>
        <v>536</v>
      </c>
      <c r="H137" s="134">
        <f t="shared" ref="H137:I137" si="39">H138</f>
        <v>527</v>
      </c>
      <c r="I137" s="134">
        <f t="shared" si="39"/>
        <v>525</v>
      </c>
    </row>
    <row r="138" spans="1:9" ht="94.5" x14ac:dyDescent="0.25">
      <c r="A138" s="110" t="s">
        <v>318</v>
      </c>
      <c r="B138" s="111" t="s">
        <v>235</v>
      </c>
      <c r="C138" s="111" t="s">
        <v>58</v>
      </c>
      <c r="D138" s="111" t="s">
        <v>39</v>
      </c>
      <c r="E138" s="110" t="s">
        <v>265</v>
      </c>
      <c r="F138" s="110"/>
      <c r="G138" s="134">
        <f t="shared" ref="G138:I140" si="40">G139</f>
        <v>536</v>
      </c>
      <c r="H138" s="134">
        <f t="shared" si="40"/>
        <v>527</v>
      </c>
      <c r="I138" s="134">
        <f t="shared" si="40"/>
        <v>525</v>
      </c>
    </row>
    <row r="139" spans="1:9" ht="189" x14ac:dyDescent="0.25">
      <c r="A139" s="121" t="s">
        <v>319</v>
      </c>
      <c r="B139" s="114" t="s">
        <v>235</v>
      </c>
      <c r="C139" s="114" t="s">
        <v>58</v>
      </c>
      <c r="D139" s="114" t="s">
        <v>39</v>
      </c>
      <c r="E139" s="115" t="s">
        <v>320</v>
      </c>
      <c r="F139" s="115"/>
      <c r="G139" s="136">
        <f t="shared" si="40"/>
        <v>536</v>
      </c>
      <c r="H139" s="136">
        <f t="shared" si="40"/>
        <v>527</v>
      </c>
      <c r="I139" s="136">
        <f t="shared" si="40"/>
        <v>525</v>
      </c>
    </row>
    <row r="140" spans="1:9" ht="31.5" x14ac:dyDescent="0.25">
      <c r="A140" s="116" t="s">
        <v>316</v>
      </c>
      <c r="B140" s="117" t="s">
        <v>235</v>
      </c>
      <c r="C140" s="114" t="s">
        <v>58</v>
      </c>
      <c r="D140" s="114" t="s">
        <v>39</v>
      </c>
      <c r="E140" s="116" t="s">
        <v>320</v>
      </c>
      <c r="F140" s="116">
        <v>200</v>
      </c>
      <c r="G140" s="138">
        <f t="shared" si="40"/>
        <v>536</v>
      </c>
      <c r="H140" s="138">
        <f t="shared" si="40"/>
        <v>527</v>
      </c>
      <c r="I140" s="138">
        <f t="shared" si="40"/>
        <v>525</v>
      </c>
    </row>
    <row r="141" spans="1:9" ht="47.25" x14ac:dyDescent="0.25">
      <c r="A141" s="116" t="s">
        <v>250</v>
      </c>
      <c r="B141" s="117" t="s">
        <v>235</v>
      </c>
      <c r="C141" s="114" t="s">
        <v>58</v>
      </c>
      <c r="D141" s="114" t="s">
        <v>39</v>
      </c>
      <c r="E141" s="116" t="s">
        <v>320</v>
      </c>
      <c r="F141" s="116">
        <v>240</v>
      </c>
      <c r="G141" s="138">
        <v>536</v>
      </c>
      <c r="H141" s="138">
        <v>527</v>
      </c>
      <c r="I141" s="138">
        <v>525</v>
      </c>
    </row>
    <row r="142" spans="1:9" ht="15.75" x14ac:dyDescent="0.25">
      <c r="A142" s="110" t="s">
        <v>60</v>
      </c>
      <c r="B142" s="111" t="s">
        <v>235</v>
      </c>
      <c r="C142" s="111" t="s">
        <v>58</v>
      </c>
      <c r="D142" s="111" t="s">
        <v>41</v>
      </c>
      <c r="E142" s="110"/>
      <c r="F142" s="110"/>
      <c r="G142" s="134">
        <f>G143+G147</f>
        <v>15045</v>
      </c>
      <c r="H142" s="134">
        <f t="shared" ref="H142:I142" si="41">H143+H147</f>
        <v>25077.1</v>
      </c>
      <c r="I142" s="134">
        <f t="shared" si="41"/>
        <v>19448.599999999999</v>
      </c>
    </row>
    <row r="143" spans="1:9" ht="78.75" x14ac:dyDescent="0.25">
      <c r="A143" s="110" t="s">
        <v>321</v>
      </c>
      <c r="B143" s="111" t="s">
        <v>235</v>
      </c>
      <c r="C143" s="111" t="s">
        <v>58</v>
      </c>
      <c r="D143" s="111" t="s">
        <v>41</v>
      </c>
      <c r="E143" s="110" t="s">
        <v>322</v>
      </c>
      <c r="F143" s="110"/>
      <c r="G143" s="134">
        <f>G144</f>
        <v>15045</v>
      </c>
      <c r="H143" s="134">
        <f t="shared" ref="H143:I143" si="42">H144</f>
        <v>24927.1</v>
      </c>
      <c r="I143" s="134">
        <f t="shared" si="42"/>
        <v>19384</v>
      </c>
    </row>
    <row r="144" spans="1:9" ht="63" x14ac:dyDescent="0.25">
      <c r="A144" s="115" t="s">
        <v>323</v>
      </c>
      <c r="B144" s="114" t="s">
        <v>235</v>
      </c>
      <c r="C144" s="114" t="s">
        <v>58</v>
      </c>
      <c r="D144" s="114" t="s">
        <v>41</v>
      </c>
      <c r="E144" s="115" t="s">
        <v>324</v>
      </c>
      <c r="F144" s="115"/>
      <c r="G144" s="136">
        <f t="shared" ref="G144:I145" si="43">G145</f>
        <v>15045</v>
      </c>
      <c r="H144" s="136">
        <f t="shared" si="43"/>
        <v>24927.1</v>
      </c>
      <c r="I144" s="136">
        <f t="shared" si="43"/>
        <v>19384</v>
      </c>
    </row>
    <row r="145" spans="1:9" ht="47.25" x14ac:dyDescent="0.25">
      <c r="A145" s="116" t="s">
        <v>249</v>
      </c>
      <c r="B145" s="117" t="s">
        <v>235</v>
      </c>
      <c r="C145" s="117" t="s">
        <v>58</v>
      </c>
      <c r="D145" s="117" t="s">
        <v>41</v>
      </c>
      <c r="E145" s="116" t="s">
        <v>324</v>
      </c>
      <c r="F145" s="116">
        <v>200</v>
      </c>
      <c r="G145" s="138">
        <f t="shared" si="43"/>
        <v>15045</v>
      </c>
      <c r="H145" s="138">
        <f t="shared" si="43"/>
        <v>24927.1</v>
      </c>
      <c r="I145" s="138">
        <f t="shared" si="43"/>
        <v>19384</v>
      </c>
    </row>
    <row r="146" spans="1:9" ht="47.25" x14ac:dyDescent="0.25">
      <c r="A146" s="116" t="s">
        <v>250</v>
      </c>
      <c r="B146" s="117" t="s">
        <v>235</v>
      </c>
      <c r="C146" s="117" t="s">
        <v>58</v>
      </c>
      <c r="D146" s="117" t="s">
        <v>41</v>
      </c>
      <c r="E146" s="116" t="s">
        <v>324</v>
      </c>
      <c r="F146" s="116">
        <v>240</v>
      </c>
      <c r="G146" s="138">
        <v>15045</v>
      </c>
      <c r="H146" s="138">
        <v>24927.1</v>
      </c>
      <c r="I146" s="138">
        <v>19384</v>
      </c>
    </row>
    <row r="147" spans="1:9" ht="78.75" x14ac:dyDescent="0.25">
      <c r="A147" s="110" t="s">
        <v>325</v>
      </c>
      <c r="B147" s="111" t="s">
        <v>235</v>
      </c>
      <c r="C147" s="111" t="s">
        <v>58</v>
      </c>
      <c r="D147" s="111" t="s">
        <v>41</v>
      </c>
      <c r="E147" s="110" t="s">
        <v>374</v>
      </c>
      <c r="F147" s="110"/>
      <c r="G147" s="134">
        <f>G148</f>
        <v>0</v>
      </c>
      <c r="H147" s="134">
        <f t="shared" ref="H147:I147" si="44">H148</f>
        <v>150</v>
      </c>
      <c r="I147" s="134">
        <f t="shared" si="44"/>
        <v>64.599999999999994</v>
      </c>
    </row>
    <row r="148" spans="1:9" ht="31.5" x14ac:dyDescent="0.25">
      <c r="A148" s="115" t="s">
        <v>326</v>
      </c>
      <c r="B148" s="114" t="s">
        <v>235</v>
      </c>
      <c r="C148" s="114" t="s">
        <v>58</v>
      </c>
      <c r="D148" s="114" t="s">
        <v>41</v>
      </c>
      <c r="E148" s="115" t="s">
        <v>375</v>
      </c>
      <c r="F148" s="115"/>
      <c r="G148" s="136">
        <f t="shared" ref="G148:I149" si="45">G149</f>
        <v>0</v>
      </c>
      <c r="H148" s="136">
        <f t="shared" si="45"/>
        <v>150</v>
      </c>
      <c r="I148" s="136">
        <f t="shared" si="45"/>
        <v>64.599999999999994</v>
      </c>
    </row>
    <row r="149" spans="1:9" ht="47.25" x14ac:dyDescent="0.25">
      <c r="A149" s="116" t="s">
        <v>249</v>
      </c>
      <c r="B149" s="117" t="s">
        <v>235</v>
      </c>
      <c r="C149" s="117" t="s">
        <v>58</v>
      </c>
      <c r="D149" s="117" t="s">
        <v>41</v>
      </c>
      <c r="E149" s="116" t="s">
        <v>375</v>
      </c>
      <c r="F149" s="116">
        <v>200</v>
      </c>
      <c r="G149" s="138">
        <f t="shared" si="45"/>
        <v>0</v>
      </c>
      <c r="H149" s="138">
        <f t="shared" si="45"/>
        <v>150</v>
      </c>
      <c r="I149" s="138">
        <f t="shared" si="45"/>
        <v>64.599999999999994</v>
      </c>
    </row>
    <row r="150" spans="1:9" ht="47.25" x14ac:dyDescent="0.25">
      <c r="A150" s="116" t="s">
        <v>250</v>
      </c>
      <c r="B150" s="117" t="s">
        <v>235</v>
      </c>
      <c r="C150" s="117" t="s">
        <v>58</v>
      </c>
      <c r="D150" s="117" t="s">
        <v>41</v>
      </c>
      <c r="E150" s="116" t="s">
        <v>375</v>
      </c>
      <c r="F150" s="116">
        <v>240</v>
      </c>
      <c r="G150" s="141"/>
      <c r="H150" s="138">
        <v>150</v>
      </c>
      <c r="I150" s="138">
        <v>64.599999999999994</v>
      </c>
    </row>
    <row r="151" spans="1:9" ht="15.75" x14ac:dyDescent="0.25">
      <c r="A151" s="110" t="s">
        <v>327</v>
      </c>
      <c r="B151" s="111" t="s">
        <v>235</v>
      </c>
      <c r="C151" s="111" t="s">
        <v>44</v>
      </c>
      <c r="D151" s="111" t="s">
        <v>237</v>
      </c>
      <c r="E151" s="110"/>
      <c r="F151" s="110"/>
      <c r="G151" s="134">
        <f t="shared" ref="G151:I153" si="46">G152</f>
        <v>96</v>
      </c>
      <c r="H151" s="134">
        <f t="shared" si="46"/>
        <v>96</v>
      </c>
      <c r="I151" s="134">
        <f t="shared" si="46"/>
        <v>96</v>
      </c>
    </row>
    <row r="152" spans="1:9" ht="31.5" x14ac:dyDescent="0.25">
      <c r="A152" s="110" t="s">
        <v>62</v>
      </c>
      <c r="B152" s="111" t="s">
        <v>235</v>
      </c>
      <c r="C152" s="111" t="s">
        <v>44</v>
      </c>
      <c r="D152" s="111" t="s">
        <v>44</v>
      </c>
      <c r="E152" s="110"/>
      <c r="F152" s="110"/>
      <c r="G152" s="134">
        <f t="shared" si="46"/>
        <v>96</v>
      </c>
      <c r="H152" s="134">
        <f t="shared" si="46"/>
        <v>96</v>
      </c>
      <c r="I152" s="134">
        <f t="shared" si="46"/>
        <v>96</v>
      </c>
    </row>
    <row r="153" spans="1:9" ht="94.5" x14ac:dyDescent="0.25">
      <c r="A153" s="110" t="s">
        <v>328</v>
      </c>
      <c r="B153" s="111" t="s">
        <v>235</v>
      </c>
      <c r="C153" s="111" t="s">
        <v>44</v>
      </c>
      <c r="D153" s="111" t="s">
        <v>44</v>
      </c>
      <c r="E153" s="110" t="s">
        <v>329</v>
      </c>
      <c r="F153" s="110"/>
      <c r="G153" s="134">
        <f>G154</f>
        <v>96</v>
      </c>
      <c r="H153" s="134">
        <f t="shared" si="46"/>
        <v>96</v>
      </c>
      <c r="I153" s="134">
        <f t="shared" si="46"/>
        <v>96</v>
      </c>
    </row>
    <row r="154" spans="1:9" ht="94.5" x14ac:dyDescent="0.25">
      <c r="A154" s="115" t="s">
        <v>330</v>
      </c>
      <c r="B154" s="114" t="s">
        <v>235</v>
      </c>
      <c r="C154" s="114" t="s">
        <v>44</v>
      </c>
      <c r="D154" s="114" t="s">
        <v>44</v>
      </c>
      <c r="E154" s="115" t="s">
        <v>331</v>
      </c>
      <c r="F154" s="115"/>
      <c r="G154" s="136">
        <f t="shared" ref="G154:I155" si="47">G155</f>
        <v>96</v>
      </c>
      <c r="H154" s="136">
        <f t="shared" si="47"/>
        <v>96</v>
      </c>
      <c r="I154" s="136">
        <f t="shared" si="47"/>
        <v>96</v>
      </c>
    </row>
    <row r="155" spans="1:9" ht="15.75" x14ac:dyDescent="0.25">
      <c r="A155" s="116" t="s">
        <v>257</v>
      </c>
      <c r="B155" s="117" t="s">
        <v>235</v>
      </c>
      <c r="C155" s="117" t="s">
        <v>44</v>
      </c>
      <c r="D155" s="117" t="s">
        <v>44</v>
      </c>
      <c r="E155" s="116" t="s">
        <v>331</v>
      </c>
      <c r="F155" s="116">
        <v>500</v>
      </c>
      <c r="G155" s="138">
        <f t="shared" si="47"/>
        <v>96</v>
      </c>
      <c r="H155" s="138">
        <f t="shared" si="47"/>
        <v>96</v>
      </c>
      <c r="I155" s="138">
        <f t="shared" si="47"/>
        <v>96</v>
      </c>
    </row>
    <row r="156" spans="1:9" ht="31.5" x14ac:dyDescent="0.25">
      <c r="A156" s="116" t="s">
        <v>19</v>
      </c>
      <c r="B156" s="117" t="s">
        <v>235</v>
      </c>
      <c r="C156" s="117" t="s">
        <v>44</v>
      </c>
      <c r="D156" s="117" t="s">
        <v>44</v>
      </c>
      <c r="E156" s="116" t="s">
        <v>332</v>
      </c>
      <c r="F156" s="116">
        <v>540</v>
      </c>
      <c r="G156" s="138">
        <v>96</v>
      </c>
      <c r="H156" s="138">
        <v>96</v>
      </c>
      <c r="I156" s="138">
        <v>96</v>
      </c>
    </row>
    <row r="157" spans="1:9" ht="15.75" x14ac:dyDescent="0.25">
      <c r="A157" s="110" t="s">
        <v>333</v>
      </c>
      <c r="B157" s="111" t="s">
        <v>235</v>
      </c>
      <c r="C157" s="111" t="s">
        <v>53</v>
      </c>
      <c r="D157" s="111" t="s">
        <v>237</v>
      </c>
      <c r="E157" s="110"/>
      <c r="F157" s="110"/>
      <c r="G157" s="134">
        <f t="shared" ref="G157:I158" si="48">G158</f>
        <v>2117</v>
      </c>
      <c r="H157" s="134">
        <f t="shared" si="48"/>
        <v>2117</v>
      </c>
      <c r="I157" s="134">
        <f t="shared" si="48"/>
        <v>2117</v>
      </c>
    </row>
    <row r="158" spans="1:9" ht="15.75" x14ac:dyDescent="0.25">
      <c r="A158" s="110" t="s">
        <v>64</v>
      </c>
      <c r="B158" s="111" t="s">
        <v>235</v>
      </c>
      <c r="C158" s="111" t="s">
        <v>53</v>
      </c>
      <c r="D158" s="111" t="s">
        <v>39</v>
      </c>
      <c r="E158" s="110"/>
      <c r="F158" s="110"/>
      <c r="G158" s="134">
        <f>G159</f>
        <v>2117</v>
      </c>
      <c r="H158" s="134">
        <f t="shared" si="48"/>
        <v>2117</v>
      </c>
      <c r="I158" s="134">
        <f t="shared" si="48"/>
        <v>2117</v>
      </c>
    </row>
    <row r="159" spans="1:9" ht="94.5" x14ac:dyDescent="0.25">
      <c r="A159" s="115" t="s">
        <v>255</v>
      </c>
      <c r="B159" s="114" t="s">
        <v>235</v>
      </c>
      <c r="C159" s="114" t="s">
        <v>53</v>
      </c>
      <c r="D159" s="114" t="s">
        <v>39</v>
      </c>
      <c r="E159" s="115" t="s">
        <v>256</v>
      </c>
      <c r="F159" s="115"/>
      <c r="G159" s="136">
        <f t="shared" ref="G159:I160" si="49">G160</f>
        <v>2117</v>
      </c>
      <c r="H159" s="136">
        <f t="shared" si="49"/>
        <v>2117</v>
      </c>
      <c r="I159" s="136">
        <f t="shared" si="49"/>
        <v>2117</v>
      </c>
    </row>
    <row r="160" spans="1:9" ht="15.75" x14ac:dyDescent="0.25">
      <c r="A160" s="116" t="s">
        <v>257</v>
      </c>
      <c r="B160" s="114" t="s">
        <v>235</v>
      </c>
      <c r="C160" s="117" t="s">
        <v>53</v>
      </c>
      <c r="D160" s="117" t="s">
        <v>39</v>
      </c>
      <c r="E160" s="116" t="s">
        <v>256</v>
      </c>
      <c r="F160" s="116">
        <v>500</v>
      </c>
      <c r="G160" s="138">
        <f t="shared" si="49"/>
        <v>2117</v>
      </c>
      <c r="H160" s="138">
        <f t="shared" si="49"/>
        <v>2117</v>
      </c>
      <c r="I160" s="138">
        <f t="shared" si="49"/>
        <v>2117</v>
      </c>
    </row>
    <row r="161" spans="1:9" ht="15.75" x14ac:dyDescent="0.25">
      <c r="A161" s="116" t="s">
        <v>19</v>
      </c>
      <c r="B161" s="114" t="s">
        <v>235</v>
      </c>
      <c r="C161" s="117" t="s">
        <v>53</v>
      </c>
      <c r="D161" s="117" t="s">
        <v>39</v>
      </c>
      <c r="E161" s="116" t="s">
        <v>256</v>
      </c>
      <c r="F161" s="116">
        <v>540</v>
      </c>
      <c r="G161" s="146">
        <v>2117</v>
      </c>
      <c r="H161" s="146">
        <v>2117</v>
      </c>
      <c r="I161" s="146">
        <v>2117</v>
      </c>
    </row>
    <row r="162" spans="1:9" ht="15.75" x14ac:dyDescent="0.25">
      <c r="A162" s="110" t="s">
        <v>334</v>
      </c>
      <c r="B162" s="111" t="s">
        <v>235</v>
      </c>
      <c r="C162" s="111">
        <v>10</v>
      </c>
      <c r="D162" s="111" t="s">
        <v>237</v>
      </c>
      <c r="E162" s="110"/>
      <c r="F162" s="110"/>
      <c r="G162" s="134">
        <f>G163+G168</f>
        <v>276</v>
      </c>
      <c r="H162" s="134">
        <f t="shared" ref="H162:I162" si="50">H163+H168</f>
        <v>693</v>
      </c>
      <c r="I162" s="134">
        <f t="shared" si="50"/>
        <v>691</v>
      </c>
    </row>
    <row r="163" spans="1:9" ht="15.75" x14ac:dyDescent="0.25">
      <c r="A163" s="110" t="s">
        <v>66</v>
      </c>
      <c r="B163" s="111" t="s">
        <v>235</v>
      </c>
      <c r="C163" s="111">
        <v>10</v>
      </c>
      <c r="D163" s="111" t="s">
        <v>39</v>
      </c>
      <c r="E163" s="110"/>
      <c r="F163" s="110"/>
      <c r="G163" s="134">
        <f t="shared" ref="G161:I166" si="51">G164</f>
        <v>276</v>
      </c>
      <c r="H163" s="134">
        <f t="shared" si="51"/>
        <v>276</v>
      </c>
      <c r="I163" s="134">
        <f t="shared" si="51"/>
        <v>276</v>
      </c>
    </row>
    <row r="164" spans="1:9" ht="78.75" x14ac:dyDescent="0.25">
      <c r="A164" s="110" t="s">
        <v>335</v>
      </c>
      <c r="B164" s="111" t="s">
        <v>235</v>
      </c>
      <c r="C164" s="111">
        <v>10</v>
      </c>
      <c r="D164" s="111" t="s">
        <v>39</v>
      </c>
      <c r="E164" s="110" t="s">
        <v>239</v>
      </c>
      <c r="F164" s="110"/>
      <c r="G164" s="134">
        <f t="shared" si="51"/>
        <v>276</v>
      </c>
      <c r="H164" s="134">
        <f t="shared" si="51"/>
        <v>276</v>
      </c>
      <c r="I164" s="134">
        <f t="shared" si="51"/>
        <v>276</v>
      </c>
    </row>
    <row r="165" spans="1:9" ht="78.75" x14ac:dyDescent="0.25">
      <c r="A165" s="115" t="s">
        <v>336</v>
      </c>
      <c r="B165" s="114" t="s">
        <v>235</v>
      </c>
      <c r="C165" s="114">
        <v>10</v>
      </c>
      <c r="D165" s="114" t="s">
        <v>39</v>
      </c>
      <c r="E165" s="115" t="s">
        <v>337</v>
      </c>
      <c r="F165" s="115"/>
      <c r="G165" s="136">
        <f t="shared" si="51"/>
        <v>276</v>
      </c>
      <c r="H165" s="136">
        <f t="shared" si="51"/>
        <v>276</v>
      </c>
      <c r="I165" s="136">
        <f t="shared" si="51"/>
        <v>276</v>
      </c>
    </row>
    <row r="166" spans="1:9" ht="31.5" x14ac:dyDescent="0.25">
      <c r="A166" s="116" t="s">
        <v>338</v>
      </c>
      <c r="B166" s="117" t="s">
        <v>235</v>
      </c>
      <c r="C166" s="117">
        <v>10</v>
      </c>
      <c r="D166" s="117" t="s">
        <v>39</v>
      </c>
      <c r="E166" s="116" t="s">
        <v>339</v>
      </c>
      <c r="F166" s="116">
        <v>300</v>
      </c>
      <c r="G166" s="146">
        <f t="shared" si="51"/>
        <v>276</v>
      </c>
      <c r="H166" s="146">
        <f t="shared" si="51"/>
        <v>276</v>
      </c>
      <c r="I166" s="146">
        <f t="shared" si="51"/>
        <v>276</v>
      </c>
    </row>
    <row r="167" spans="1:9" ht="47.25" x14ac:dyDescent="0.25">
      <c r="A167" s="116" t="s">
        <v>340</v>
      </c>
      <c r="B167" s="117" t="s">
        <v>235</v>
      </c>
      <c r="C167" s="117">
        <v>10</v>
      </c>
      <c r="D167" s="117" t="s">
        <v>39</v>
      </c>
      <c r="E167" s="116" t="s">
        <v>339</v>
      </c>
      <c r="F167" s="116">
        <v>320</v>
      </c>
      <c r="G167" s="141">
        <v>276</v>
      </c>
      <c r="H167" s="146">
        <v>276</v>
      </c>
      <c r="I167" s="146">
        <v>276</v>
      </c>
    </row>
    <row r="168" spans="1:9" ht="31.5" x14ac:dyDescent="0.25">
      <c r="A168" s="110" t="s">
        <v>168</v>
      </c>
      <c r="B168" s="111" t="s">
        <v>235</v>
      </c>
      <c r="C168" s="110">
        <v>10</v>
      </c>
      <c r="D168" s="111" t="s">
        <v>41</v>
      </c>
      <c r="E168" s="110"/>
      <c r="F168" s="110"/>
      <c r="G168" s="147">
        <f>G169+G174</f>
        <v>0</v>
      </c>
      <c r="H168" s="147">
        <f>H169+H174</f>
        <v>417</v>
      </c>
      <c r="I168" s="147">
        <f>I169+I174</f>
        <v>415</v>
      </c>
    </row>
    <row r="169" spans="1:9" ht="78.75" x14ac:dyDescent="0.25">
      <c r="A169" s="110" t="s">
        <v>341</v>
      </c>
      <c r="B169" s="111" t="s">
        <v>235</v>
      </c>
      <c r="C169" s="110">
        <v>10</v>
      </c>
      <c r="D169" s="111" t="s">
        <v>41</v>
      </c>
      <c r="E169" s="110"/>
      <c r="F169" s="110"/>
      <c r="G169" s="147">
        <f t="shared" ref="G169:I173" si="52">G170</f>
        <v>0</v>
      </c>
      <c r="H169" s="147">
        <f t="shared" si="52"/>
        <v>217</v>
      </c>
      <c r="I169" s="147">
        <f t="shared" si="52"/>
        <v>215</v>
      </c>
    </row>
    <row r="170" spans="1:9" ht="31.5" x14ac:dyDescent="0.25">
      <c r="A170" s="115" t="s">
        <v>342</v>
      </c>
      <c r="B170" s="114" t="s">
        <v>235</v>
      </c>
      <c r="C170" s="115">
        <v>10</v>
      </c>
      <c r="D170" s="114" t="s">
        <v>41</v>
      </c>
      <c r="E170" s="115" t="s">
        <v>343</v>
      </c>
      <c r="F170" s="115"/>
      <c r="G170" s="148">
        <f>G171</f>
        <v>0</v>
      </c>
      <c r="H170" s="148">
        <f>H171</f>
        <v>217</v>
      </c>
      <c r="I170" s="148">
        <f>I171</f>
        <v>215</v>
      </c>
    </row>
    <row r="171" spans="1:9" ht="47.25" x14ac:dyDescent="0.25">
      <c r="A171" s="116" t="s">
        <v>249</v>
      </c>
      <c r="B171" s="117" t="s">
        <v>235</v>
      </c>
      <c r="C171" s="116">
        <v>10</v>
      </c>
      <c r="D171" s="117" t="s">
        <v>41</v>
      </c>
      <c r="E171" s="116" t="s">
        <v>343</v>
      </c>
      <c r="F171" s="116"/>
      <c r="G171" s="146"/>
      <c r="H171" s="146">
        <f>H172</f>
        <v>217</v>
      </c>
      <c r="I171" s="146">
        <f>I172</f>
        <v>215</v>
      </c>
    </row>
    <row r="172" spans="1:9" ht="47.25" x14ac:dyDescent="0.25">
      <c r="A172" s="116" t="s">
        <v>250</v>
      </c>
      <c r="B172" s="117" t="s">
        <v>235</v>
      </c>
      <c r="C172" s="116">
        <v>10</v>
      </c>
      <c r="D172" s="117" t="s">
        <v>41</v>
      </c>
      <c r="E172" s="116" t="s">
        <v>343</v>
      </c>
      <c r="F172" s="116"/>
      <c r="G172" s="141"/>
      <c r="H172" s="146">
        <v>217</v>
      </c>
      <c r="I172" s="146">
        <v>215</v>
      </c>
    </row>
    <row r="173" spans="1:9" ht="47.25" x14ac:dyDescent="0.25">
      <c r="A173" s="115" t="s">
        <v>344</v>
      </c>
      <c r="B173" s="114" t="s">
        <v>235</v>
      </c>
      <c r="C173" s="115">
        <v>10</v>
      </c>
      <c r="D173" s="114" t="s">
        <v>41</v>
      </c>
      <c r="E173" s="115" t="s">
        <v>345</v>
      </c>
      <c r="F173" s="115"/>
      <c r="G173" s="144"/>
      <c r="H173" s="148">
        <f t="shared" si="52"/>
        <v>200</v>
      </c>
      <c r="I173" s="148">
        <f t="shared" si="52"/>
        <v>200</v>
      </c>
    </row>
    <row r="174" spans="1:9" ht="31.5" x14ac:dyDescent="0.25">
      <c r="A174" s="116" t="s">
        <v>338</v>
      </c>
      <c r="B174" s="117" t="s">
        <v>235</v>
      </c>
      <c r="C174" s="116">
        <v>10</v>
      </c>
      <c r="D174" s="117" t="s">
        <v>41</v>
      </c>
      <c r="E174" s="116" t="s">
        <v>345</v>
      </c>
      <c r="F174" s="116">
        <v>300</v>
      </c>
      <c r="G174" s="141"/>
      <c r="H174" s="146">
        <f>H175</f>
        <v>200</v>
      </c>
      <c r="I174" s="146">
        <f>I175</f>
        <v>200</v>
      </c>
    </row>
    <row r="175" spans="1:9" ht="31.5" x14ac:dyDescent="0.25">
      <c r="A175" s="116" t="s">
        <v>346</v>
      </c>
      <c r="B175" s="117" t="s">
        <v>235</v>
      </c>
      <c r="C175" s="116">
        <v>10</v>
      </c>
      <c r="D175" s="117" t="s">
        <v>41</v>
      </c>
      <c r="E175" s="116" t="s">
        <v>345</v>
      </c>
      <c r="F175" s="116">
        <v>320</v>
      </c>
      <c r="G175" s="146"/>
      <c r="H175" s="146">
        <v>200</v>
      </c>
      <c r="I175" s="146">
        <v>200</v>
      </c>
    </row>
    <row r="176" spans="1:9" ht="15.75" x14ac:dyDescent="0.25">
      <c r="A176" s="110" t="s">
        <v>347</v>
      </c>
      <c r="B176" s="111" t="s">
        <v>235</v>
      </c>
      <c r="C176" s="111">
        <v>11</v>
      </c>
      <c r="D176" s="111" t="s">
        <v>237</v>
      </c>
      <c r="E176" s="110"/>
      <c r="F176" s="110"/>
      <c r="G176" s="147">
        <f t="shared" ref="G176:I177" si="53">G177</f>
        <v>7605</v>
      </c>
      <c r="H176" s="147">
        <f t="shared" si="53"/>
        <v>7605</v>
      </c>
      <c r="I176" s="147">
        <f t="shared" si="53"/>
        <v>7605</v>
      </c>
    </row>
    <row r="177" spans="1:9" ht="15.75" x14ac:dyDescent="0.25">
      <c r="A177" s="110" t="s">
        <v>68</v>
      </c>
      <c r="B177" s="111" t="s">
        <v>235</v>
      </c>
      <c r="C177" s="111">
        <v>11</v>
      </c>
      <c r="D177" s="111" t="s">
        <v>40</v>
      </c>
      <c r="E177" s="110"/>
      <c r="F177" s="110"/>
      <c r="G177" s="147">
        <f>G178</f>
        <v>7605</v>
      </c>
      <c r="H177" s="147">
        <f t="shared" si="53"/>
        <v>7605</v>
      </c>
      <c r="I177" s="147">
        <f t="shared" si="53"/>
        <v>7605</v>
      </c>
    </row>
    <row r="178" spans="1:9" ht="94.5" x14ac:dyDescent="0.25">
      <c r="A178" s="115" t="s">
        <v>255</v>
      </c>
      <c r="B178" s="114" t="s">
        <v>235</v>
      </c>
      <c r="C178" s="115">
        <v>11</v>
      </c>
      <c r="D178" s="114" t="s">
        <v>40</v>
      </c>
      <c r="E178" s="115" t="s">
        <v>348</v>
      </c>
      <c r="F178" s="115"/>
      <c r="G178" s="149">
        <f>G179</f>
        <v>7605</v>
      </c>
      <c r="H178" s="149">
        <f>H179</f>
        <v>7605</v>
      </c>
      <c r="I178" s="149">
        <f>I179</f>
        <v>7605</v>
      </c>
    </row>
    <row r="179" spans="1:9" ht="31.5" x14ac:dyDescent="0.25">
      <c r="A179" s="116" t="s">
        <v>257</v>
      </c>
      <c r="B179" s="117" t="s">
        <v>235</v>
      </c>
      <c r="C179" s="116">
        <v>11</v>
      </c>
      <c r="D179" s="117" t="s">
        <v>40</v>
      </c>
      <c r="E179" s="116" t="s">
        <v>348</v>
      </c>
      <c r="F179" s="116">
        <v>500</v>
      </c>
      <c r="G179" s="150">
        <f>G180</f>
        <v>7605</v>
      </c>
      <c r="H179" s="150">
        <f>H180</f>
        <v>7605</v>
      </c>
      <c r="I179" s="150">
        <f>I180</f>
        <v>7605</v>
      </c>
    </row>
    <row r="180" spans="1:9" ht="15.75" x14ac:dyDescent="0.25">
      <c r="A180" s="116" t="s">
        <v>19</v>
      </c>
      <c r="B180" s="117" t="s">
        <v>235</v>
      </c>
      <c r="C180" s="116">
        <v>11</v>
      </c>
      <c r="D180" s="117" t="s">
        <v>40</v>
      </c>
      <c r="E180" s="116" t="s">
        <v>349</v>
      </c>
      <c r="F180" s="116">
        <v>540</v>
      </c>
      <c r="G180" s="141">
        <v>7605</v>
      </c>
      <c r="H180" s="150">
        <v>7605</v>
      </c>
      <c r="I180" s="150">
        <v>7605</v>
      </c>
    </row>
    <row r="181" spans="1:9" ht="15.75" x14ac:dyDescent="0.25">
      <c r="A181" s="110" t="s">
        <v>350</v>
      </c>
      <c r="B181" s="111" t="s">
        <v>235</v>
      </c>
      <c r="C181" s="110"/>
      <c r="D181" s="110"/>
      <c r="E181" s="110"/>
      <c r="F181" s="110"/>
      <c r="G181" s="147">
        <f>G8</f>
        <v>52777.8</v>
      </c>
      <c r="H181" s="147">
        <f>H8</f>
        <v>79119.100000000006</v>
      </c>
      <c r="I181" s="147">
        <f>I8</f>
        <v>72470.600000000006</v>
      </c>
    </row>
    <row r="185" spans="1:9" x14ac:dyDescent="0.25">
      <c r="G185" s="129"/>
      <c r="H185" s="130"/>
      <c r="I185" s="130"/>
    </row>
  </sheetData>
  <mergeCells count="11">
    <mergeCell ref="I6:I7"/>
    <mergeCell ref="G2:I2"/>
    <mergeCell ref="A4:I4"/>
    <mergeCell ref="A6:A7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4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2022-03-24T03:23:55Z</cp:lastPrinted>
  <dcterms:created xsi:type="dcterms:W3CDTF">2013-03-26T03:35:17Z</dcterms:created>
  <dcterms:modified xsi:type="dcterms:W3CDTF">2022-03-24T03:27:44Z</dcterms:modified>
</cp:coreProperties>
</file>