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1"/>
  </bookViews>
  <sheets>
    <sheet name="Приложение 1" sheetId="1" r:id="rId1"/>
    <sheet name="приложение4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D7" i="3" l="1"/>
  <c r="E7" i="3"/>
  <c r="F7" i="3"/>
  <c r="G7" i="3"/>
  <c r="I10" i="3"/>
  <c r="I11" i="3"/>
  <c r="I12" i="3"/>
  <c r="H11" i="3"/>
  <c r="H12" i="3"/>
  <c r="I30" i="3"/>
  <c r="I31" i="3"/>
  <c r="I17" i="3"/>
  <c r="I34" i="3" l="1"/>
  <c r="H34" i="3"/>
  <c r="H23" i="3"/>
  <c r="I23" i="3"/>
  <c r="C69" i="1"/>
  <c r="D21" i="1" l="1"/>
  <c r="E21" i="1"/>
  <c r="D18" i="1"/>
  <c r="E18" i="1"/>
  <c r="F15" i="1"/>
  <c r="F16" i="1"/>
  <c r="F13" i="1"/>
  <c r="D14" i="1"/>
  <c r="E14" i="1"/>
  <c r="F14" i="1" l="1"/>
  <c r="I8" i="3"/>
  <c r="I9" i="3"/>
  <c r="I13" i="3"/>
  <c r="I15" i="3"/>
  <c r="I18" i="3"/>
  <c r="I21" i="3"/>
  <c r="I22" i="3"/>
  <c r="I25" i="3"/>
  <c r="I26" i="3"/>
  <c r="I27" i="3"/>
  <c r="I28" i="3"/>
  <c r="I29" i="3"/>
  <c r="I33" i="3"/>
  <c r="I36" i="3"/>
  <c r="F28" i="3"/>
  <c r="F20" i="3"/>
  <c r="F35" i="3"/>
  <c r="F30" i="3"/>
  <c r="F32" i="3"/>
  <c r="F24" i="3"/>
  <c r="F16" i="3"/>
  <c r="F14" i="3"/>
  <c r="F37" i="3" l="1"/>
  <c r="C62" i="1"/>
  <c r="D73" i="1"/>
  <c r="E73" i="1"/>
  <c r="F73" i="1"/>
  <c r="G73" i="1"/>
  <c r="C73" i="1"/>
  <c r="C61" i="1" l="1"/>
  <c r="D64" i="1"/>
  <c r="D67" i="1"/>
  <c r="D66" i="1" s="1"/>
  <c r="D69" i="1"/>
  <c r="D62" i="1" s="1"/>
  <c r="D61" i="1" s="1"/>
  <c r="D59" i="1" l="1"/>
  <c r="D50" i="1"/>
  <c r="D48" i="1"/>
  <c r="D46" i="1"/>
  <c r="D42" i="1"/>
  <c r="D43" i="1"/>
  <c r="D39" i="1"/>
  <c r="D37" i="1"/>
  <c r="D35" i="1"/>
  <c r="C33" i="1"/>
  <c r="D32" i="1" l="1"/>
  <c r="D31" i="1" s="1"/>
  <c r="D45" i="1"/>
  <c r="D41" i="1" s="1"/>
  <c r="D26" i="1"/>
  <c r="D25" i="1" s="1"/>
  <c r="D23" i="1"/>
  <c r="D20" i="1" s="1"/>
  <c r="D17" i="1" s="1"/>
  <c r="F11" i="1"/>
  <c r="F12" i="1"/>
  <c r="F19" i="1"/>
  <c r="F22" i="1"/>
  <c r="F24" i="1"/>
  <c r="F34" i="1"/>
  <c r="F36" i="1"/>
  <c r="F40" i="1"/>
  <c r="F44" i="1"/>
  <c r="F47" i="1"/>
  <c r="F60" i="1"/>
  <c r="F65" i="1"/>
  <c r="F68" i="1"/>
  <c r="F70" i="1"/>
  <c r="F71" i="1"/>
  <c r="F72" i="1"/>
  <c r="D10" i="1"/>
  <c r="D9" i="1" s="1"/>
  <c r="D8" i="1" l="1"/>
  <c r="D75" i="1" s="1"/>
  <c r="G11" i="1" l="1"/>
  <c r="G12" i="1"/>
  <c r="G13" i="1"/>
  <c r="G16" i="1"/>
  <c r="G19" i="1"/>
  <c r="G22" i="1"/>
  <c r="G24" i="1"/>
  <c r="G34" i="1"/>
  <c r="G36" i="1"/>
  <c r="G40" i="1"/>
  <c r="G44" i="1"/>
  <c r="G47" i="1"/>
  <c r="G60" i="1"/>
  <c r="G65" i="1"/>
  <c r="G68" i="1"/>
  <c r="G70" i="1"/>
  <c r="G71" i="1"/>
  <c r="G72" i="1"/>
  <c r="G32" i="3" l="1"/>
  <c r="I32" i="3" s="1"/>
  <c r="E32" i="3"/>
  <c r="E29" i="1" l="1"/>
  <c r="C29" i="1"/>
  <c r="E28" i="1" l="1"/>
  <c r="C28" i="1"/>
  <c r="E59" i="1"/>
  <c r="C59" i="1"/>
  <c r="F59" i="1" l="1"/>
  <c r="G59" i="1"/>
  <c r="H8" i="3"/>
  <c r="H9" i="3"/>
  <c r="H10" i="3"/>
  <c r="H13" i="3"/>
  <c r="H15" i="3"/>
  <c r="H17" i="3"/>
  <c r="H18" i="3"/>
  <c r="H19" i="3"/>
  <c r="H21" i="3"/>
  <c r="H22" i="3"/>
  <c r="H25" i="3"/>
  <c r="H26" i="3"/>
  <c r="H27" i="3"/>
  <c r="H29" i="3"/>
  <c r="H31" i="3"/>
  <c r="H33" i="3"/>
  <c r="H36" i="3"/>
  <c r="I7" i="3"/>
  <c r="H7" i="3" l="1"/>
  <c r="C15" i="1"/>
  <c r="G15" i="1" s="1"/>
  <c r="E55" i="1"/>
  <c r="C55" i="1"/>
  <c r="E52" i="1"/>
  <c r="C52" i="1"/>
  <c r="C51" i="1" s="1"/>
  <c r="C50" i="1" s="1"/>
  <c r="C21" i="1"/>
  <c r="F21" i="1"/>
  <c r="C18" i="1"/>
  <c r="F18" i="1"/>
  <c r="G21" i="1" l="1"/>
  <c r="G18" i="1"/>
  <c r="C14" i="1"/>
  <c r="G14" i="1" s="1"/>
  <c r="E51" i="1"/>
  <c r="E50" i="1" s="1"/>
  <c r="D20" i="3"/>
  <c r="G20" i="3"/>
  <c r="I20" i="3" s="1"/>
  <c r="E20" i="3"/>
  <c r="D32" i="3"/>
  <c r="H32" i="3"/>
  <c r="E57" i="1"/>
  <c r="E69" i="1"/>
  <c r="E43" i="1"/>
  <c r="C43" i="1"/>
  <c r="E42" i="1"/>
  <c r="C42" i="1"/>
  <c r="E37" i="1"/>
  <c r="C37" i="1"/>
  <c r="E26" i="1"/>
  <c r="C26" i="1"/>
  <c r="C25" i="1" s="1"/>
  <c r="F42" i="1" l="1"/>
  <c r="G42" i="1"/>
  <c r="F69" i="1"/>
  <c r="G69" i="1"/>
  <c r="E54" i="1"/>
  <c r="F43" i="1"/>
  <c r="G43" i="1"/>
  <c r="E25" i="1"/>
  <c r="H20" i="3"/>
  <c r="E46" i="1"/>
  <c r="C46" i="1"/>
  <c r="E39" i="1"/>
  <c r="C39" i="1"/>
  <c r="F39" i="1" l="1"/>
  <c r="G39" i="1"/>
  <c r="F46" i="1"/>
  <c r="G46" i="1"/>
  <c r="E10" i="1"/>
  <c r="F10" i="1" s="1"/>
  <c r="C10" i="1"/>
  <c r="G10" i="1" l="1"/>
  <c r="C23" i="1"/>
  <c r="E35" i="1"/>
  <c r="C35" i="1"/>
  <c r="F35" i="1" l="1"/>
  <c r="G35" i="1"/>
  <c r="F33" i="1"/>
  <c r="G33" i="1"/>
  <c r="E32" i="1"/>
  <c r="C32" i="1"/>
  <c r="C31" i="1" s="1"/>
  <c r="E67" i="1"/>
  <c r="C67" i="1"/>
  <c r="C66" i="1" s="1"/>
  <c r="E64" i="1"/>
  <c r="C64" i="1"/>
  <c r="C63" i="1" s="1"/>
  <c r="F32" i="1" l="1"/>
  <c r="G32" i="1"/>
  <c r="F64" i="1"/>
  <c r="G64" i="1"/>
  <c r="F67" i="1"/>
  <c r="G67" i="1"/>
  <c r="E66" i="1"/>
  <c r="E31" i="1"/>
  <c r="C57" i="1"/>
  <c r="E48" i="1"/>
  <c r="C48" i="1"/>
  <c r="E14" i="3"/>
  <c r="G14" i="3"/>
  <c r="I14" i="3" s="1"/>
  <c r="D14" i="3"/>
  <c r="F31" i="1" l="1"/>
  <c r="G31" i="1"/>
  <c r="F63" i="1"/>
  <c r="G63" i="1"/>
  <c r="C54" i="1"/>
  <c r="F66" i="1"/>
  <c r="G66" i="1"/>
  <c r="H14" i="3"/>
  <c r="E62" i="1"/>
  <c r="E61" i="1" s="1"/>
  <c r="E45" i="1"/>
  <c r="F45" i="1" s="1"/>
  <c r="C45" i="1"/>
  <c r="C41" i="1" s="1"/>
  <c r="E23" i="1"/>
  <c r="F62" i="1" l="1"/>
  <c r="G62" i="1"/>
  <c r="F23" i="1"/>
  <c r="G23" i="1"/>
  <c r="G45" i="1"/>
  <c r="E41" i="1"/>
  <c r="G41" i="1" l="1"/>
  <c r="F41" i="1"/>
  <c r="F61" i="1"/>
  <c r="G61" i="1"/>
  <c r="E35" i="3"/>
  <c r="G35" i="3"/>
  <c r="I35" i="3" s="1"/>
  <c r="D35" i="3"/>
  <c r="E30" i="3"/>
  <c r="G30" i="3"/>
  <c r="D30" i="3"/>
  <c r="E28" i="3"/>
  <c r="G28" i="3"/>
  <c r="D28" i="3"/>
  <c r="E24" i="3"/>
  <c r="G24" i="3"/>
  <c r="I24" i="3" s="1"/>
  <c r="D24" i="3"/>
  <c r="E16" i="3"/>
  <c r="G16" i="3"/>
  <c r="I16" i="3" s="1"/>
  <c r="D16" i="3"/>
  <c r="E9" i="1"/>
  <c r="F9" i="1" s="1"/>
  <c r="C9" i="1"/>
  <c r="E20" i="1"/>
  <c r="F20" i="1" s="1"/>
  <c r="C20" i="1"/>
  <c r="G20" i="1" s="1"/>
  <c r="E37" i="3" l="1"/>
  <c r="G9" i="1"/>
  <c r="H30" i="3"/>
  <c r="H24" i="3"/>
  <c r="H16" i="3"/>
  <c r="H28" i="3"/>
  <c r="H35" i="3"/>
  <c r="D37" i="3"/>
  <c r="C10" i="5"/>
  <c r="G37" i="3"/>
  <c r="C17" i="1"/>
  <c r="C8" i="1" s="1"/>
  <c r="E17" i="1"/>
  <c r="F17" i="1" s="1"/>
  <c r="D10" i="5" l="1"/>
  <c r="I37" i="3"/>
  <c r="G17" i="1"/>
  <c r="E8" i="1"/>
  <c r="F8" i="1" s="1"/>
  <c r="C75" i="1"/>
  <c r="H37" i="3"/>
  <c r="E75" i="1" l="1"/>
  <c r="D9" i="5" s="1"/>
  <c r="D8" i="5" s="1"/>
  <c r="D11" i="5" s="1"/>
  <c r="C9" i="5"/>
  <c r="C8" i="5" s="1"/>
  <c r="C11" i="5" s="1"/>
  <c r="G8" i="1"/>
  <c r="G75" i="1" l="1"/>
  <c r="F75" i="1"/>
</calcChain>
</file>

<file path=xl/sharedStrings.xml><?xml version="1.0" encoding="utf-8"?>
<sst xmlns="http://schemas.openxmlformats.org/spreadsheetml/2006/main" count="263" uniqueCount="222">
  <si>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</si>
  <si>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</si>
  <si>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</si>
  <si>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</si>
  <si>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</si>
  <si>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</si>
  <si>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</si>
  <si>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</si>
  <si>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</si>
  <si>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</si>
  <si>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</si>
  <si>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</si>
  <si>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</si>
  <si>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</si>
  <si>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</si>
  <si>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</si>
  <si>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</si>
  <si>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</si>
  <si>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</si>
  <si>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</si>
  <si>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</si>
  <si>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</si>
  <si>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</si>
  <si>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</si>
  <si>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</si>
  <si>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</si>
  <si>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</si>
  <si>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</si>
  <si>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</si>
  <si>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</si>
  <si>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</si>
  <si>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</si>
  <si>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</si>
  <si>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</si>
  <si>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</si>
  <si>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</si>
  <si>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</si>
  <si>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</si>
  <si>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</si>
  <si>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</si>
  <si>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</si>
  <si>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</si>
  <si>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</si>
  <si>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</si>
  <si>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</si>
  <si>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</si>
  <si>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</si>
  <si>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</si>
  <si>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</si>
  <si>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</si>
  <si>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</si>
  <si>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</si>
  <si>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</si>
  <si>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</si>
  <si>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</si>
  <si>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</si>
  <si>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</si>
  <si>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</si>
  <si>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</si>
  <si>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</si>
  <si>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</si>
  <si>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</si>
  <si>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</si>
  <si>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</si>
  <si>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</si>
  <si>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</si>
  <si>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</si>
  <si>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</si>
  <si>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</si>
  <si>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</si>
  <si>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</si>
  <si>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</si>
  <si>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</si>
  <si>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</si>
  <si>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</si>
  <si>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</si>
  <si>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</si>
  <si>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</si>
  <si>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</si>
  <si>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</si>
  <si>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</si>
  <si>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</si>
  <si>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</si>
  <si>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</si>
  <si>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</si>
  <si>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</si>
  <si>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</si>
  <si>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</si>
  <si>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</si>
  <si>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</si>
  <si>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</si>
  <si>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</si>
  <si>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</si>
  <si>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</si>
  <si>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</si>
  <si>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</si>
  <si>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</si>
  <si>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</si>
  <si>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</si>
  <si>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</si>
  <si>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</si>
  <si>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</si>
  <si>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</si>
  <si>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</si>
  <si>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</si>
  <si>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</si>
  <si>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</si>
  <si>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</si>
  <si>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</si>
  <si>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</si>
  <si>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</si>
  <si>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</si>
  <si>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</si>
  <si>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</si>
  <si>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</si>
  <si>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</si>
  <si>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</si>
  <si>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</si>
  <si>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</si>
  <si>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</si>
  <si>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</si>
  <si>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</si>
  <si>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</si>
  <si>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</si>
  <si>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</si>
  <si>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</si>
  <si>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</si>
  <si>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</si>
  <si>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</si>
  <si>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</si>
  <si>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</si>
  <si>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</si>
  <si>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</si>
  <si>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</si>
  <si>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</si>
  <si>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</si>
  <si>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</si>
  <si>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</si>
  <si>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</si>
  <si>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</si>
  <si>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</si>
  <si>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</si>
  <si>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</si>
  <si>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</si>
  <si>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</si>
  <si>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</si>
  <si>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</si>
  <si>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</si>
  <si>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</si>
  <si>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</si>
  <si>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</si>
  <si>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</si>
  <si>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</si>
  <si>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</si>
  <si>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</si>
  <si>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</si>
  <si>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</si>
  <si>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</si>
  <si>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</si>
  <si>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</si>
  <si>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</si>
  <si>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</si>
  <si>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</si>
  <si>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</si>
  <si>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</si>
  <si>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</si>
  <si>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</si>
  <si>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</si>
  <si>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</si>
  <si>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</si>
  <si>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</si>
  <si>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</si>
  <si>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</si>
  <si>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</si>
  <si>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</si>
  <si>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</si>
  <si>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</si>
  <si>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</si>
  <si>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</si>
  <si>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</si>
  <si>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</si>
  <si>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</si>
  <si>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</si>
  <si>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</si>
  <si>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</si>
  <si>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</si>
  <si>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</si>
  <si>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</si>
  <si>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</si>
  <si>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</si>
  <si>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</si>
  <si>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</si>
  <si>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>Земельный налог (по обязательствам, возникшим до 1 января 2006 года), мобилизуемый на территориях сельских поселений</t>
  </si>
  <si>
    <t>Налоги на имущество</t>
  </si>
  <si>
    <t>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</si>
  <si>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</si>
  <si>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</si>
  <si>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>000 1 09 04053 10 0000 110</t>
  </si>
  <si>
    <t>Социальное обеспечение населения</t>
  </si>
  <si>
    <t>% исполнения квартал</t>
  </si>
  <si>
    <t>% исполнения год</t>
  </si>
  <si>
    <t xml:space="preserve">066 2 02 15001 10 0000 150
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</si>
  <si>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</si>
  <si>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</si>
  <si>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</si>
  <si>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</si>
  <si>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</si>
  <si>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</si>
  <si>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</si>
  <si>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</si>
  <si>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</si>
  <si>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</si>
  <si>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</si>
  <si>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</si>
  <si>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</si>
  <si>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</si>
  <si>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% исполнения полугодия</t>
  </si>
  <si>
    <t>Проведение выборов, референдумов</t>
  </si>
  <si>
    <t>разделам и подразделам классификации расходов бюджетов за 9 месяцев  2019 года</t>
  </si>
  <si>
    <t>План 9 месяцев</t>
  </si>
  <si>
    <t>по кодам классификации доходов бюджетов за    9 месяцев  2019 года</t>
  </si>
  <si>
    <t>муниципального образования поселок Боровский за 9 месяцев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</si>
</sst>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3" fontId="2" fillId="0" borderId="3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3" fontId="3" fillId="0" borderId="4" xfId="1" applyNumberFormat="1" applyFont="1" applyBorder="1" applyAlignment="1">
      <alignment vertical="top" wrapText="1"/>
    </xf>
    <xf numFmtId="49" fontId="3" fillId="0" borderId="8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top"/>
    </xf>
    <xf numFmtId="0" fontId="9" fillId="0" borderId="0" xfId="1" applyFont="1" applyBorder="1" applyAlignment="1">
      <alignment horizontal="center"/>
    </xf>
    <xf numFmtId="49" fontId="3" fillId="0" borderId="2" xfId="1" applyNumberFormat="1" applyFont="1" applyBorder="1" applyAlignment="1">
      <alignment vertical="top"/>
    </xf>
    <xf numFmtId="49" fontId="3" fillId="0" borderId="2" xfId="1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="66" zoomScaleNormal="66" workbookViewId="0">
      <selection activeCell="F7" sqref="F7"/>
    </sheetView>
  </sheetViews>
  <sheetFormatPr defaultRowHeight="15" x14ac:dyDescent="0.25"/>
  <cols>
    <col min="1" max="1" width="32" customWidth="1"/>
    <col min="2" max="2" width="37" customWidth="1"/>
    <col min="3" max="4" width="8.5703125" customWidth="1"/>
    <col min="5" max="5" width="8.42578125" customWidth="1"/>
    <col min="6" max="6" width="9.7109375" customWidth="1"/>
    <col min="7" max="7" width="8.85546875" customWidth="1"/>
  </cols>
  <sheetData>
    <row r="1" spans="1:7" x14ac:dyDescent="0.25">
      <c r="E1" t="s">
        <v>23</v>
      </c>
    </row>
    <row r="2" spans="1:7" hidden="1" x14ac:dyDescent="0.25">
      <c r="C2" t="s">
        <v>24</v>
      </c>
    </row>
    <row r="3" spans="1:7" hidden="1" x14ac:dyDescent="0.25">
      <c r="C3" t="s">
        <v>25</v>
      </c>
    </row>
    <row r="4" spans="1:7" ht="16.5" x14ac:dyDescent="0.25">
      <c r="A4" s="96" t="s">
        <v>26</v>
      </c>
      <c r="B4" s="96"/>
      <c r="C4" s="96"/>
      <c r="D4" s="96"/>
      <c r="E4" s="96"/>
      <c r="F4" s="88"/>
    </row>
    <row r="5" spans="1:7" ht="16.5" x14ac:dyDescent="0.25">
      <c r="A5" s="67"/>
      <c r="B5" s="68" t="s">
        <v>220</v>
      </c>
      <c r="C5" s="68"/>
      <c r="D5" s="88"/>
      <c r="E5" s="69"/>
      <c r="F5" s="69"/>
    </row>
    <row r="6" spans="1:7" ht="26.25" customHeight="1" x14ac:dyDescent="0.25">
      <c r="A6" s="1"/>
      <c r="B6" s="1"/>
      <c r="C6" s="1"/>
      <c r="D6" s="1"/>
      <c r="E6" s="2" t="s">
        <v>0</v>
      </c>
      <c r="F6" s="2"/>
    </row>
    <row r="7" spans="1:7" ht="96.75" customHeight="1" x14ac:dyDescent="0.25">
      <c r="A7" s="49" t="s">
        <v>1</v>
      </c>
      <c r="B7" s="49" t="s">
        <v>2</v>
      </c>
      <c r="C7" s="49" t="s">
        <v>22</v>
      </c>
      <c r="D7" s="49" t="s">
        <v>219</v>
      </c>
      <c r="E7" s="50" t="s">
        <v>3</v>
      </c>
      <c r="F7" s="50" t="s">
        <v>216</v>
      </c>
      <c r="G7" s="50" t="s">
        <v>200</v>
      </c>
    </row>
    <row r="8" spans="1:7" ht="40.5" customHeight="1" x14ac:dyDescent="0.25">
      <c r="A8" s="32" t="s">
        <v>121</v>
      </c>
      <c r="B8" s="33" t="s">
        <v>4</v>
      </c>
      <c r="C8" s="34">
        <f>C9+C14+C17+C25+C31+C41+C50+C54+C59+C28</f>
        <v>28281.200000000001</v>
      </c>
      <c r="D8" s="34">
        <f>D9+D14+D17+D25+D31+D41+D50+D54+D59+D28</f>
        <v>17781.8</v>
      </c>
      <c r="E8" s="34">
        <f>E9+E14+E17+E25+E31+E41+E50+E54+E59+E28</f>
        <v>19605.100000000006</v>
      </c>
      <c r="F8" s="34">
        <f>E8/D8*100</f>
        <v>110.25374259073888</v>
      </c>
      <c r="G8" s="59">
        <f>E8/C8*100</f>
        <v>69.322023110759119</v>
      </c>
    </row>
    <row r="9" spans="1:7" s="42" customFormat="1" ht="32.25" customHeight="1" x14ac:dyDescent="0.25">
      <c r="A9" s="32" t="s">
        <v>122</v>
      </c>
      <c r="B9" s="33" t="s">
        <v>5</v>
      </c>
      <c r="C9" s="34">
        <f>C10</f>
        <v>5248.0000000000009</v>
      </c>
      <c r="D9" s="34">
        <f>D10</f>
        <v>3929.2</v>
      </c>
      <c r="E9" s="34">
        <f>E10</f>
        <v>3401.9</v>
      </c>
      <c r="F9" s="34">
        <f t="shared" ref="F9:F69" si="0">E9/D9*100</f>
        <v>86.579965387356211</v>
      </c>
      <c r="G9" s="59">
        <f t="shared" ref="G9:G69" si="1">E9/C9*100</f>
        <v>64.822789634146332</v>
      </c>
    </row>
    <row r="10" spans="1:7" ht="23.25" customHeight="1" x14ac:dyDescent="0.25">
      <c r="A10" s="35" t="s">
        <v>6</v>
      </c>
      <c r="B10" s="36" t="s">
        <v>7</v>
      </c>
      <c r="C10" s="37">
        <f>C11+C12+C13</f>
        <v>5248.0000000000009</v>
      </c>
      <c r="D10" s="37">
        <f>D11+D12+D13</f>
        <v>3929.2</v>
      </c>
      <c r="E10" s="37">
        <f>E11+E12+E13</f>
        <v>3401.9</v>
      </c>
      <c r="F10" s="34">
        <f t="shared" si="0"/>
        <v>86.579965387356211</v>
      </c>
      <c r="G10" s="58">
        <f t="shared" si="1"/>
        <v>64.822789634146332</v>
      </c>
    </row>
    <row r="11" spans="1:7" ht="144.75" customHeight="1" x14ac:dyDescent="0.25">
      <c r="A11" s="35" t="s">
        <v>8</v>
      </c>
      <c r="B11" s="60" t="s">
        <v>105</v>
      </c>
      <c r="C11" s="37">
        <v>5196.1000000000004</v>
      </c>
      <c r="D11" s="37">
        <v>3880.1</v>
      </c>
      <c r="E11" s="38">
        <v>3309.5</v>
      </c>
      <c r="F11" s="34">
        <f t="shared" si="0"/>
        <v>85.294193448622451</v>
      </c>
      <c r="G11" s="58">
        <f t="shared" si="1"/>
        <v>63.69199976905756</v>
      </c>
    </row>
    <row r="12" spans="1:7" ht="247.5" customHeight="1" x14ac:dyDescent="0.25">
      <c r="A12" s="35" t="s">
        <v>123</v>
      </c>
      <c r="B12" s="39" t="s">
        <v>106</v>
      </c>
      <c r="C12" s="37">
        <v>6.8</v>
      </c>
      <c r="D12" s="37">
        <v>6.6</v>
      </c>
      <c r="E12" s="38">
        <v>47.6</v>
      </c>
      <c r="F12" s="34">
        <f t="shared" si="0"/>
        <v>721.21212121212125</v>
      </c>
      <c r="G12" s="58">
        <f t="shared" si="1"/>
        <v>700</v>
      </c>
    </row>
    <row r="13" spans="1:7" ht="101.25" customHeight="1" x14ac:dyDescent="0.25">
      <c r="A13" s="35" t="s">
        <v>124</v>
      </c>
      <c r="B13" s="36" t="s">
        <v>27</v>
      </c>
      <c r="C13" s="37">
        <v>45.1</v>
      </c>
      <c r="D13" s="37">
        <v>42.5</v>
      </c>
      <c r="E13" s="38">
        <v>44.8</v>
      </c>
      <c r="F13" s="34">
        <f>E13/D13*100</f>
        <v>105.41176470588233</v>
      </c>
      <c r="G13" s="58">
        <f t="shared" si="1"/>
        <v>99.334811529933475</v>
      </c>
    </row>
    <row r="14" spans="1:7" s="42" customFormat="1" ht="34.5" customHeight="1" x14ac:dyDescent="0.25">
      <c r="A14" s="33" t="s">
        <v>183</v>
      </c>
      <c r="B14" s="33" t="s">
        <v>181</v>
      </c>
      <c r="C14" s="34">
        <f>C15</f>
        <v>5</v>
      </c>
      <c r="D14" s="34">
        <f t="shared" ref="D14:E14" si="2">D15</f>
        <v>5</v>
      </c>
      <c r="E14" s="34">
        <f t="shared" si="2"/>
        <v>1.6</v>
      </c>
      <c r="F14" s="34">
        <f>E14/D14*100</f>
        <v>32</v>
      </c>
      <c r="G14" s="59">
        <f t="shared" si="1"/>
        <v>32</v>
      </c>
    </row>
    <row r="15" spans="1:7" ht="39" customHeight="1" x14ac:dyDescent="0.25">
      <c r="A15" s="36" t="s">
        <v>184</v>
      </c>
      <c r="B15" s="36" t="s">
        <v>182</v>
      </c>
      <c r="C15" s="37">
        <f>C16</f>
        <v>5</v>
      </c>
      <c r="D15" s="37">
        <v>5</v>
      </c>
      <c r="E15" s="37">
        <v>1.6</v>
      </c>
      <c r="F15" s="34">
        <f t="shared" ref="F15:F16" si="3">E15/D15*100</f>
        <v>32</v>
      </c>
      <c r="G15" s="59">
        <f t="shared" si="1"/>
        <v>32</v>
      </c>
    </row>
    <row r="16" spans="1:7" ht="37.5" customHeight="1" x14ac:dyDescent="0.25">
      <c r="A16" s="36" t="s">
        <v>185</v>
      </c>
      <c r="B16" s="36" t="s">
        <v>182</v>
      </c>
      <c r="C16" s="37">
        <v>5</v>
      </c>
      <c r="D16" s="37">
        <v>5</v>
      </c>
      <c r="E16" s="38">
        <v>1.6</v>
      </c>
      <c r="F16" s="34">
        <f t="shared" si="3"/>
        <v>32</v>
      </c>
      <c r="G16" s="59">
        <f t="shared" si="1"/>
        <v>32</v>
      </c>
    </row>
    <row r="17" spans="1:7" s="42" customFormat="1" ht="15.75" x14ac:dyDescent="0.25">
      <c r="A17" s="32" t="s">
        <v>9</v>
      </c>
      <c r="B17" s="33" t="s">
        <v>10</v>
      </c>
      <c r="C17" s="34">
        <f>C18+C20</f>
        <v>19779.2</v>
      </c>
      <c r="D17" s="34">
        <f>D18+D20</f>
        <v>11520.3</v>
      </c>
      <c r="E17" s="34">
        <f>E18+E20</f>
        <v>13427.9</v>
      </c>
      <c r="F17" s="34">
        <f t="shared" si="0"/>
        <v>116.55859656432558</v>
      </c>
      <c r="G17" s="59">
        <f t="shared" si="1"/>
        <v>67.888994499271959</v>
      </c>
    </row>
    <row r="18" spans="1:7" ht="31.5" x14ac:dyDescent="0.25">
      <c r="A18" s="35" t="s">
        <v>125</v>
      </c>
      <c r="B18" s="36" t="s">
        <v>11</v>
      </c>
      <c r="C18" s="37">
        <f>C19</f>
        <v>2279</v>
      </c>
      <c r="D18" s="37">
        <f>D19</f>
        <v>721</v>
      </c>
      <c r="E18" s="37">
        <f>E19</f>
        <v>1499.3</v>
      </c>
      <c r="F18" s="34">
        <f t="shared" si="0"/>
        <v>207.94729542302358</v>
      </c>
      <c r="G18" s="59">
        <f t="shared" si="1"/>
        <v>65.787626151820973</v>
      </c>
    </row>
    <row r="19" spans="1:7" ht="98.25" customHeight="1" x14ac:dyDescent="0.25">
      <c r="A19" s="35" t="s">
        <v>126</v>
      </c>
      <c r="B19" s="36" t="s">
        <v>107</v>
      </c>
      <c r="C19" s="37">
        <v>2279</v>
      </c>
      <c r="D19" s="37">
        <v>721</v>
      </c>
      <c r="E19" s="38">
        <v>1499.3</v>
      </c>
      <c r="F19" s="34">
        <f t="shared" si="0"/>
        <v>207.94729542302358</v>
      </c>
      <c r="G19" s="59">
        <f t="shared" si="1"/>
        <v>65.787626151820973</v>
      </c>
    </row>
    <row r="20" spans="1:7" ht="15.75" x14ac:dyDescent="0.25">
      <c r="A20" s="35" t="s">
        <v>127</v>
      </c>
      <c r="B20" s="36" t="s">
        <v>12</v>
      </c>
      <c r="C20" s="37">
        <f>C21+C23</f>
        <v>17500.2</v>
      </c>
      <c r="D20" s="37">
        <f>D21+D23</f>
        <v>10799.3</v>
      </c>
      <c r="E20" s="37">
        <f>E21+E23</f>
        <v>11928.6</v>
      </c>
      <c r="F20" s="34">
        <f t="shared" si="0"/>
        <v>110.45715926032244</v>
      </c>
      <c r="G20" s="59">
        <f t="shared" si="1"/>
        <v>68.162649569719207</v>
      </c>
    </row>
    <row r="21" spans="1:7" ht="25.5" customHeight="1" x14ac:dyDescent="0.25">
      <c r="A21" s="35" t="s">
        <v>109</v>
      </c>
      <c r="B21" s="36" t="s">
        <v>108</v>
      </c>
      <c r="C21" s="37">
        <f>C22</f>
        <v>11208.1</v>
      </c>
      <c r="D21" s="37">
        <f>D22</f>
        <v>8567</v>
      </c>
      <c r="E21" s="37">
        <f>E22</f>
        <v>8784.6</v>
      </c>
      <c r="F21" s="34">
        <f t="shared" si="0"/>
        <v>102.5399789891444</v>
      </c>
      <c r="G21" s="59">
        <f t="shared" si="1"/>
        <v>78.377245028149289</v>
      </c>
    </row>
    <row r="22" spans="1:7" ht="72" customHeight="1" x14ac:dyDescent="0.25">
      <c r="A22" s="35" t="s">
        <v>110</v>
      </c>
      <c r="B22" s="36" t="s">
        <v>111</v>
      </c>
      <c r="C22" s="37">
        <v>11208.1</v>
      </c>
      <c r="D22" s="37">
        <v>8567</v>
      </c>
      <c r="E22" s="38">
        <v>8784.6</v>
      </c>
      <c r="F22" s="34">
        <f t="shared" si="0"/>
        <v>102.5399789891444</v>
      </c>
      <c r="G22" s="59">
        <f t="shared" si="1"/>
        <v>78.377245028149289</v>
      </c>
    </row>
    <row r="23" spans="1:7" ht="36.75" customHeight="1" x14ac:dyDescent="0.25">
      <c r="A23" s="35" t="s">
        <v>112</v>
      </c>
      <c r="B23" s="36" t="s">
        <v>113</v>
      </c>
      <c r="C23" s="37">
        <f>C24</f>
        <v>6292.1</v>
      </c>
      <c r="D23" s="37">
        <f>D24</f>
        <v>2232.3000000000002</v>
      </c>
      <c r="E23" s="37">
        <f>E24</f>
        <v>3144</v>
      </c>
      <c r="F23" s="34">
        <f t="shared" si="0"/>
        <v>140.84128477355193</v>
      </c>
      <c r="G23" s="59">
        <f t="shared" si="1"/>
        <v>49.967419462500594</v>
      </c>
    </row>
    <row r="24" spans="1:7" ht="74.25" customHeight="1" x14ac:dyDescent="0.25">
      <c r="A24" s="35" t="s">
        <v>114</v>
      </c>
      <c r="B24" s="36" t="s">
        <v>115</v>
      </c>
      <c r="C24" s="37">
        <v>6292.1</v>
      </c>
      <c r="D24" s="37">
        <v>2232.3000000000002</v>
      </c>
      <c r="E24" s="38">
        <v>3144</v>
      </c>
      <c r="F24" s="34">
        <f t="shared" si="0"/>
        <v>140.84128477355193</v>
      </c>
      <c r="G24" s="59">
        <f t="shared" si="1"/>
        <v>49.967419462500594</v>
      </c>
    </row>
    <row r="25" spans="1:7" ht="41.25" customHeight="1" x14ac:dyDescent="0.25">
      <c r="A25" s="54" t="s">
        <v>147</v>
      </c>
      <c r="B25" s="54" t="s">
        <v>146</v>
      </c>
      <c r="C25" s="34">
        <f t="shared" ref="C25:E26" si="4">C26</f>
        <v>0</v>
      </c>
      <c r="D25" s="34">
        <f t="shared" si="4"/>
        <v>0</v>
      </c>
      <c r="E25" s="34">
        <f t="shared" si="4"/>
        <v>3.2</v>
      </c>
      <c r="F25" s="34"/>
      <c r="G25" s="59"/>
    </row>
    <row r="26" spans="1:7" ht="96" customHeight="1" x14ac:dyDescent="0.25">
      <c r="A26" s="55" t="s">
        <v>150</v>
      </c>
      <c r="B26" s="55" t="s">
        <v>148</v>
      </c>
      <c r="C26" s="37">
        <f t="shared" si="4"/>
        <v>0</v>
      </c>
      <c r="D26" s="37">
        <f t="shared" si="4"/>
        <v>0</v>
      </c>
      <c r="E26" s="37">
        <f t="shared" si="4"/>
        <v>3.2</v>
      </c>
      <c r="F26" s="34"/>
      <c r="G26" s="59"/>
    </row>
    <row r="27" spans="1:7" ht="174" customHeight="1" x14ac:dyDescent="0.25">
      <c r="A27" s="56" t="s">
        <v>151</v>
      </c>
      <c r="B27" s="57" t="s">
        <v>149</v>
      </c>
      <c r="C27" s="37"/>
      <c r="D27" s="37"/>
      <c r="E27" s="38">
        <v>3.2</v>
      </c>
      <c r="F27" s="34"/>
      <c r="G27" s="59"/>
    </row>
    <row r="28" spans="1:7" ht="102.75" customHeight="1" x14ac:dyDescent="0.25">
      <c r="A28" s="84" t="s">
        <v>195</v>
      </c>
      <c r="B28" s="85" t="s">
        <v>194</v>
      </c>
      <c r="C28" s="34">
        <f>C29</f>
        <v>0</v>
      </c>
      <c r="D28" s="34"/>
      <c r="E28" s="34">
        <f t="shared" ref="E28:E29" si="5">E29</f>
        <v>0</v>
      </c>
      <c r="F28" s="34"/>
      <c r="G28" s="59"/>
    </row>
    <row r="29" spans="1:7" ht="36.75" customHeight="1" x14ac:dyDescent="0.25">
      <c r="A29" s="56" t="s">
        <v>196</v>
      </c>
      <c r="B29" s="57" t="s">
        <v>193</v>
      </c>
      <c r="C29" s="37">
        <f>C30</f>
        <v>0</v>
      </c>
      <c r="D29" s="37"/>
      <c r="E29" s="37">
        <f t="shared" si="5"/>
        <v>0</v>
      </c>
      <c r="F29" s="34"/>
      <c r="G29" s="59"/>
    </row>
    <row r="30" spans="1:7" ht="105" customHeight="1" x14ac:dyDescent="0.25">
      <c r="A30" s="56" t="s">
        <v>197</v>
      </c>
      <c r="B30" s="57" t="s">
        <v>192</v>
      </c>
      <c r="C30" s="37"/>
      <c r="D30" s="37"/>
      <c r="E30" s="38"/>
      <c r="F30" s="34"/>
      <c r="G30" s="59"/>
    </row>
    <row r="31" spans="1:7" s="42" customFormat="1" ht="125.25" customHeight="1" x14ac:dyDescent="0.25">
      <c r="A31" s="32" t="s">
        <v>129</v>
      </c>
      <c r="B31" s="33" t="s">
        <v>13</v>
      </c>
      <c r="C31" s="34">
        <f>C32+C39+C37</f>
        <v>3009</v>
      </c>
      <c r="D31" s="34">
        <f>D32+D39+D37</f>
        <v>2146</v>
      </c>
      <c r="E31" s="34">
        <f>E32+E39+E37</f>
        <v>2202.5</v>
      </c>
      <c r="F31" s="34">
        <f t="shared" si="0"/>
        <v>102.63280521901213</v>
      </c>
      <c r="G31" s="59">
        <f t="shared" si="1"/>
        <v>73.197075440345628</v>
      </c>
    </row>
    <row r="32" spans="1:7" ht="287.25" customHeight="1" x14ac:dyDescent="0.25">
      <c r="A32" s="35" t="s">
        <v>128</v>
      </c>
      <c r="B32" s="39" t="s">
        <v>28</v>
      </c>
      <c r="C32" s="37">
        <f>C33+C35</f>
        <v>2735</v>
      </c>
      <c r="D32" s="37">
        <f>D33+D35</f>
        <v>1927</v>
      </c>
      <c r="E32" s="37">
        <f>E33+E35</f>
        <v>1902.8</v>
      </c>
      <c r="F32" s="34">
        <f t="shared" si="0"/>
        <v>98.744161909704204</v>
      </c>
      <c r="G32" s="59">
        <f t="shared" si="1"/>
        <v>69.572212065813517</v>
      </c>
    </row>
    <row r="33" spans="1:7" ht="144.75" customHeight="1" x14ac:dyDescent="0.25">
      <c r="A33" s="43" t="s">
        <v>130</v>
      </c>
      <c r="B33" s="39" t="s">
        <v>101</v>
      </c>
      <c r="C33" s="37">
        <f>C34</f>
        <v>87</v>
      </c>
      <c r="D33" s="37">
        <v>66</v>
      </c>
      <c r="E33" s="37">
        <v>77</v>
      </c>
      <c r="F33" s="34">
        <f t="shared" si="0"/>
        <v>116.66666666666667</v>
      </c>
      <c r="G33" s="59">
        <f t="shared" si="1"/>
        <v>88.505747126436788</v>
      </c>
    </row>
    <row r="34" spans="1:7" ht="151.5" customHeight="1" x14ac:dyDescent="0.25">
      <c r="A34" s="43" t="s">
        <v>131</v>
      </c>
      <c r="B34" s="45" t="s">
        <v>104</v>
      </c>
      <c r="C34" s="37">
        <v>87</v>
      </c>
      <c r="D34" s="37">
        <v>66</v>
      </c>
      <c r="E34" s="37">
        <v>77</v>
      </c>
      <c r="F34" s="34">
        <f t="shared" si="0"/>
        <v>116.66666666666667</v>
      </c>
      <c r="G34" s="59">
        <f t="shared" si="1"/>
        <v>88.505747126436788</v>
      </c>
    </row>
    <row r="35" spans="1:7" ht="99" customHeight="1" x14ac:dyDescent="0.25">
      <c r="A35" s="35" t="s">
        <v>132</v>
      </c>
      <c r="B35" s="45" t="s">
        <v>102</v>
      </c>
      <c r="C35" s="37">
        <f>C36</f>
        <v>2648</v>
      </c>
      <c r="D35" s="37">
        <f>D36</f>
        <v>1861</v>
      </c>
      <c r="E35" s="37">
        <f>E36</f>
        <v>1825.8</v>
      </c>
      <c r="F35" s="34">
        <f t="shared" si="0"/>
        <v>98.108543793659322</v>
      </c>
      <c r="G35" s="59">
        <f t="shared" si="1"/>
        <v>68.950151057401811</v>
      </c>
    </row>
    <row r="36" spans="1:7" ht="90" customHeight="1" x14ac:dyDescent="0.25">
      <c r="A36" s="35" t="s">
        <v>133</v>
      </c>
      <c r="B36" s="36" t="s">
        <v>116</v>
      </c>
      <c r="C36" s="37">
        <v>2648</v>
      </c>
      <c r="D36" s="37">
        <v>1861</v>
      </c>
      <c r="E36" s="38">
        <v>1825.8</v>
      </c>
      <c r="F36" s="34">
        <f t="shared" si="0"/>
        <v>98.108543793659322</v>
      </c>
      <c r="G36" s="59">
        <f t="shared" si="1"/>
        <v>68.950151057401811</v>
      </c>
    </row>
    <row r="37" spans="1:7" ht="105" customHeight="1" x14ac:dyDescent="0.25">
      <c r="A37" s="61" t="s">
        <v>170</v>
      </c>
      <c r="B37" s="82" t="s">
        <v>168</v>
      </c>
      <c r="C37" s="81">
        <f>C38</f>
        <v>0</v>
      </c>
      <c r="D37" s="81">
        <f>D38</f>
        <v>0</v>
      </c>
      <c r="E37" s="37">
        <f>E38</f>
        <v>1.5</v>
      </c>
      <c r="F37" s="34"/>
      <c r="G37" s="59"/>
    </row>
    <row r="38" spans="1:7" ht="102.75" customHeight="1" x14ac:dyDescent="0.25">
      <c r="A38" s="61" t="s">
        <v>171</v>
      </c>
      <c r="B38" s="83" t="s">
        <v>169</v>
      </c>
      <c r="C38" s="81"/>
      <c r="D38" s="81"/>
      <c r="E38" s="38">
        <v>1.5</v>
      </c>
      <c r="F38" s="34"/>
      <c r="G38" s="59"/>
    </row>
    <row r="39" spans="1:7" ht="181.5" customHeight="1" x14ac:dyDescent="0.25">
      <c r="A39" s="51" t="s">
        <v>153</v>
      </c>
      <c r="B39" s="53" t="s">
        <v>152</v>
      </c>
      <c r="C39" s="37">
        <f>C40</f>
        <v>274</v>
      </c>
      <c r="D39" s="37">
        <f>D40</f>
        <v>219</v>
      </c>
      <c r="E39" s="37">
        <f>E40</f>
        <v>298.2</v>
      </c>
      <c r="F39" s="34">
        <f t="shared" si="0"/>
        <v>136.16438356164383</v>
      </c>
      <c r="G39" s="59">
        <f t="shared" si="1"/>
        <v>108.83211678832116</v>
      </c>
    </row>
    <row r="40" spans="1:7" ht="164.25" customHeight="1" x14ac:dyDescent="0.25">
      <c r="A40" s="51" t="s">
        <v>155</v>
      </c>
      <c r="B40" s="52" t="s">
        <v>154</v>
      </c>
      <c r="C40" s="37">
        <v>274</v>
      </c>
      <c r="D40" s="37">
        <v>219</v>
      </c>
      <c r="E40" s="38">
        <v>298.2</v>
      </c>
      <c r="F40" s="34">
        <f t="shared" si="0"/>
        <v>136.16438356164383</v>
      </c>
      <c r="G40" s="59">
        <f t="shared" si="1"/>
        <v>108.83211678832116</v>
      </c>
    </row>
    <row r="41" spans="1:7" s="42" customFormat="1" ht="72" customHeight="1" x14ac:dyDescent="0.25">
      <c r="A41" s="32" t="s">
        <v>134</v>
      </c>
      <c r="B41" s="33" t="s">
        <v>14</v>
      </c>
      <c r="C41" s="34">
        <f>C45+C42</f>
        <v>229</v>
      </c>
      <c r="D41" s="34">
        <f>D45+D42</f>
        <v>173.3</v>
      </c>
      <c r="E41" s="34">
        <f>E45+E42</f>
        <v>402.70000000000005</v>
      </c>
      <c r="F41" s="34">
        <f t="shared" si="0"/>
        <v>232.37160992498559</v>
      </c>
      <c r="G41" s="59">
        <f t="shared" si="1"/>
        <v>175.85152838427948</v>
      </c>
    </row>
    <row r="42" spans="1:7" s="62" customFormat="1" ht="33" customHeight="1" x14ac:dyDescent="0.25">
      <c r="A42" s="35" t="s">
        <v>174</v>
      </c>
      <c r="B42" s="36" t="s">
        <v>172</v>
      </c>
      <c r="C42" s="37">
        <f>C44</f>
        <v>37</v>
      </c>
      <c r="D42" s="37">
        <f>D44</f>
        <v>28.3</v>
      </c>
      <c r="E42" s="37">
        <f>E44</f>
        <v>35.5</v>
      </c>
      <c r="F42" s="34">
        <f t="shared" si="0"/>
        <v>125.44169611307422</v>
      </c>
      <c r="G42" s="59">
        <f t="shared" si="1"/>
        <v>95.945945945945937</v>
      </c>
    </row>
    <row r="43" spans="1:7" s="62" customFormat="1" ht="33" customHeight="1" x14ac:dyDescent="0.25">
      <c r="A43" s="35" t="s">
        <v>177</v>
      </c>
      <c r="B43" s="36" t="s">
        <v>176</v>
      </c>
      <c r="C43" s="37">
        <f>C44</f>
        <v>37</v>
      </c>
      <c r="D43" s="37">
        <f>D44</f>
        <v>28.3</v>
      </c>
      <c r="E43" s="37">
        <f>E44</f>
        <v>35.5</v>
      </c>
      <c r="F43" s="34">
        <f t="shared" si="0"/>
        <v>125.44169611307422</v>
      </c>
      <c r="G43" s="59">
        <f t="shared" si="1"/>
        <v>95.945945945945937</v>
      </c>
    </row>
    <row r="44" spans="1:7" s="62" customFormat="1" ht="69" customHeight="1" x14ac:dyDescent="0.25">
      <c r="A44" s="35" t="s">
        <v>175</v>
      </c>
      <c r="B44" s="36" t="s">
        <v>173</v>
      </c>
      <c r="C44" s="37">
        <v>37</v>
      </c>
      <c r="D44" s="37">
        <v>28.3</v>
      </c>
      <c r="E44" s="37">
        <v>35.5</v>
      </c>
      <c r="F44" s="34">
        <f t="shared" si="0"/>
        <v>125.44169611307422</v>
      </c>
      <c r="G44" s="59">
        <f t="shared" si="1"/>
        <v>95.945945945945937</v>
      </c>
    </row>
    <row r="45" spans="1:7" ht="31.5" customHeight="1" x14ac:dyDescent="0.25">
      <c r="A45" s="35" t="s">
        <v>135</v>
      </c>
      <c r="B45" s="36" t="s">
        <v>29</v>
      </c>
      <c r="C45" s="37">
        <f>C48+C46</f>
        <v>192</v>
      </c>
      <c r="D45" s="37">
        <f>D48+D46</f>
        <v>145</v>
      </c>
      <c r="E45" s="37">
        <f>E48+E46</f>
        <v>367.20000000000005</v>
      </c>
      <c r="F45" s="34">
        <f t="shared" si="0"/>
        <v>253.24137931034488</v>
      </c>
      <c r="G45" s="59">
        <f t="shared" si="1"/>
        <v>191.25000000000003</v>
      </c>
    </row>
    <row r="46" spans="1:7" ht="71.25" customHeight="1" x14ac:dyDescent="0.25">
      <c r="A46" s="56" t="s">
        <v>158</v>
      </c>
      <c r="B46" s="55" t="s">
        <v>156</v>
      </c>
      <c r="C46" s="37">
        <f>C47</f>
        <v>192</v>
      </c>
      <c r="D46" s="37">
        <f>D47</f>
        <v>145</v>
      </c>
      <c r="E46" s="37">
        <f>E47</f>
        <v>149.80000000000001</v>
      </c>
      <c r="F46" s="34">
        <f t="shared" si="0"/>
        <v>103.31034482758621</v>
      </c>
      <c r="G46" s="59">
        <f t="shared" si="1"/>
        <v>78.020833333333343</v>
      </c>
    </row>
    <row r="47" spans="1:7" ht="85.5" customHeight="1" x14ac:dyDescent="0.25">
      <c r="A47" s="56" t="s">
        <v>159</v>
      </c>
      <c r="B47" s="55" t="s">
        <v>157</v>
      </c>
      <c r="C47" s="37">
        <v>192</v>
      </c>
      <c r="D47" s="37">
        <v>145</v>
      </c>
      <c r="E47" s="37">
        <v>149.80000000000001</v>
      </c>
      <c r="F47" s="34">
        <f t="shared" si="0"/>
        <v>103.31034482758621</v>
      </c>
      <c r="G47" s="59">
        <f t="shared" si="1"/>
        <v>78.020833333333343</v>
      </c>
    </row>
    <row r="48" spans="1:7" ht="42" customHeight="1" x14ac:dyDescent="0.25">
      <c r="A48" s="35" t="s">
        <v>136</v>
      </c>
      <c r="B48" s="36" t="s">
        <v>30</v>
      </c>
      <c r="C48" s="37">
        <f t="shared" ref="C48:E48" si="6">C49</f>
        <v>0</v>
      </c>
      <c r="D48" s="37">
        <f t="shared" si="6"/>
        <v>0</v>
      </c>
      <c r="E48" s="37">
        <f t="shared" si="6"/>
        <v>217.4</v>
      </c>
      <c r="F48" s="34"/>
      <c r="G48" s="59"/>
    </row>
    <row r="49" spans="1:7" ht="47.25" x14ac:dyDescent="0.25">
      <c r="A49" s="35" t="s">
        <v>137</v>
      </c>
      <c r="B49" s="36" t="s">
        <v>117</v>
      </c>
      <c r="C49" s="37"/>
      <c r="D49" s="37"/>
      <c r="E49" s="38">
        <v>217.4</v>
      </c>
      <c r="F49" s="34"/>
      <c r="G49" s="59"/>
    </row>
    <row r="50" spans="1:7" s="42" customFormat="1" ht="47.25" customHeight="1" x14ac:dyDescent="0.25">
      <c r="A50" s="32" t="s">
        <v>138</v>
      </c>
      <c r="B50" s="33" t="s">
        <v>15</v>
      </c>
      <c r="C50" s="34">
        <f>C51</f>
        <v>0</v>
      </c>
      <c r="D50" s="34">
        <f t="shared" ref="D50:E50" si="7">D51</f>
        <v>0</v>
      </c>
      <c r="E50" s="34">
        <f t="shared" si="7"/>
        <v>33</v>
      </c>
      <c r="F50" s="34"/>
      <c r="G50" s="34"/>
    </row>
    <row r="51" spans="1:7" ht="176.25" customHeight="1" x14ac:dyDescent="0.25">
      <c r="A51" s="35" t="s">
        <v>139</v>
      </c>
      <c r="B51" s="36" t="s">
        <v>16</v>
      </c>
      <c r="C51" s="37">
        <f>C52</f>
        <v>0</v>
      </c>
      <c r="D51" s="37"/>
      <c r="E51" s="37">
        <f>E52</f>
        <v>33</v>
      </c>
      <c r="F51" s="34"/>
      <c r="G51" s="59"/>
    </row>
    <row r="52" spans="1:7" ht="177.75" customHeight="1" x14ac:dyDescent="0.25">
      <c r="A52" s="35" t="s">
        <v>160</v>
      </c>
      <c r="B52" s="39" t="s">
        <v>31</v>
      </c>
      <c r="C52" s="37">
        <f>C53</f>
        <v>0</v>
      </c>
      <c r="D52" s="37"/>
      <c r="E52" s="37">
        <f>E53</f>
        <v>33</v>
      </c>
      <c r="F52" s="34"/>
      <c r="G52" s="59"/>
    </row>
    <row r="53" spans="1:7" ht="198" customHeight="1" x14ac:dyDescent="0.25">
      <c r="A53" s="35" t="s">
        <v>140</v>
      </c>
      <c r="B53" s="39" t="s">
        <v>118</v>
      </c>
      <c r="C53" s="37"/>
      <c r="D53" s="37"/>
      <c r="E53" s="38">
        <v>33</v>
      </c>
      <c r="F53" s="34"/>
      <c r="G53" s="59"/>
    </row>
    <row r="54" spans="1:7" ht="40.5" customHeight="1" x14ac:dyDescent="0.25">
      <c r="A54" s="32" t="s">
        <v>141</v>
      </c>
      <c r="B54" s="46" t="s">
        <v>95</v>
      </c>
      <c r="C54" s="34">
        <f>C55+C57</f>
        <v>0</v>
      </c>
      <c r="D54" s="34"/>
      <c r="E54" s="34">
        <f>E55+E57</f>
        <v>92.9</v>
      </c>
      <c r="F54" s="34"/>
      <c r="G54" s="59"/>
    </row>
    <row r="55" spans="1:7" ht="126" customHeight="1" x14ac:dyDescent="0.25">
      <c r="A55" s="51" t="s">
        <v>164</v>
      </c>
      <c r="B55" s="52" t="s">
        <v>161</v>
      </c>
      <c r="C55" s="34">
        <f>C56</f>
        <v>0</v>
      </c>
      <c r="D55" s="34"/>
      <c r="E55" s="34">
        <f>E56</f>
        <v>3.4</v>
      </c>
      <c r="F55" s="34"/>
      <c r="G55" s="59"/>
    </row>
    <row r="56" spans="1:7" ht="135.75" customHeight="1" x14ac:dyDescent="0.25">
      <c r="A56" s="51" t="s">
        <v>163</v>
      </c>
      <c r="B56" s="52" t="s">
        <v>162</v>
      </c>
      <c r="C56" s="34"/>
      <c r="D56" s="34"/>
      <c r="E56" s="34">
        <v>3.4</v>
      </c>
      <c r="F56" s="34"/>
      <c r="G56" s="59"/>
    </row>
    <row r="57" spans="1:7" ht="53.25" customHeight="1" x14ac:dyDescent="0.25">
      <c r="A57" s="31" t="s">
        <v>143</v>
      </c>
      <c r="B57" s="30" t="s">
        <v>94</v>
      </c>
      <c r="C57" s="37">
        <f>C58</f>
        <v>0</v>
      </c>
      <c r="D57" s="37"/>
      <c r="E57" s="37">
        <f>E58</f>
        <v>89.5</v>
      </c>
      <c r="F57" s="34"/>
      <c r="G57" s="59"/>
    </row>
    <row r="58" spans="1:7" ht="84.75" customHeight="1" x14ac:dyDescent="0.25">
      <c r="A58" s="70" t="s">
        <v>142</v>
      </c>
      <c r="B58" s="71" t="s">
        <v>119</v>
      </c>
      <c r="C58" s="72"/>
      <c r="D58" s="72"/>
      <c r="E58" s="73">
        <v>89.5</v>
      </c>
      <c r="F58" s="34"/>
      <c r="G58" s="59"/>
    </row>
    <row r="59" spans="1:7" s="42" customFormat="1" ht="42.75" customHeight="1" x14ac:dyDescent="0.25">
      <c r="A59" s="79" t="s">
        <v>190</v>
      </c>
      <c r="B59" s="80" t="s">
        <v>188</v>
      </c>
      <c r="C59" s="34">
        <f>C60</f>
        <v>11</v>
      </c>
      <c r="D59" s="34">
        <f>D60</f>
        <v>8</v>
      </c>
      <c r="E59" s="34">
        <f>E60</f>
        <v>39.4</v>
      </c>
      <c r="F59" s="34">
        <f t="shared" si="0"/>
        <v>492.5</v>
      </c>
      <c r="G59" s="59">
        <f t="shared" si="1"/>
        <v>358.18181818181813</v>
      </c>
    </row>
    <row r="60" spans="1:7" ht="54.75" customHeight="1" x14ac:dyDescent="0.25">
      <c r="A60" s="77" t="s">
        <v>191</v>
      </c>
      <c r="B60" s="78" t="s">
        <v>189</v>
      </c>
      <c r="C60" s="37">
        <v>11</v>
      </c>
      <c r="D60" s="37">
        <v>8</v>
      </c>
      <c r="E60" s="38">
        <v>39.4</v>
      </c>
      <c r="F60" s="34">
        <f t="shared" si="0"/>
        <v>492.5</v>
      </c>
      <c r="G60" s="59">
        <f t="shared" si="1"/>
        <v>358.18181818181813</v>
      </c>
    </row>
    <row r="61" spans="1:7" ht="42.75" customHeight="1" x14ac:dyDescent="0.25">
      <c r="A61" s="74" t="s">
        <v>144</v>
      </c>
      <c r="B61" s="75" t="s">
        <v>103</v>
      </c>
      <c r="C61" s="76">
        <f>C62+C73</f>
        <v>21434.6</v>
      </c>
      <c r="D61" s="76">
        <f t="shared" ref="D61" si="8">D62+D73</f>
        <v>16306.9</v>
      </c>
      <c r="E61" s="76">
        <f>E62+E73</f>
        <v>16306.896000000001</v>
      </c>
      <c r="F61" s="34">
        <f t="shared" si="0"/>
        <v>99.999975470506357</v>
      </c>
      <c r="G61" s="59">
        <f t="shared" si="1"/>
        <v>76.077444878840765</v>
      </c>
    </row>
    <row r="62" spans="1:7" ht="87" customHeight="1" x14ac:dyDescent="0.25">
      <c r="A62" s="44" t="s">
        <v>145</v>
      </c>
      <c r="B62" s="33" t="s">
        <v>17</v>
      </c>
      <c r="C62" s="34">
        <f t="shared" ref="C62:D62" si="9">C63+C66+C69</f>
        <v>21404.799999999999</v>
      </c>
      <c r="D62" s="34">
        <f t="shared" si="9"/>
        <v>16277.1</v>
      </c>
      <c r="E62" s="34">
        <f>E63+E66+E69</f>
        <v>16277.1</v>
      </c>
      <c r="F62" s="34">
        <f t="shared" si="0"/>
        <v>100</v>
      </c>
      <c r="G62" s="59">
        <f t="shared" si="1"/>
        <v>76.044158319629247</v>
      </c>
    </row>
    <row r="63" spans="1:7" ht="57.75" customHeight="1" x14ac:dyDescent="0.25">
      <c r="A63" s="35" t="s">
        <v>203</v>
      </c>
      <c r="B63" s="36" t="s">
        <v>18</v>
      </c>
      <c r="C63" s="37">
        <f t="shared" ref="C63:E64" si="10">C64</f>
        <v>401</v>
      </c>
      <c r="D63" s="37">
        <v>301</v>
      </c>
      <c r="E63" s="37">
        <v>301</v>
      </c>
      <c r="F63" s="34">
        <f t="shared" si="0"/>
        <v>100</v>
      </c>
      <c r="G63" s="59">
        <f t="shared" si="1"/>
        <v>75.062344139650875</v>
      </c>
    </row>
    <row r="64" spans="1:7" ht="31.5" x14ac:dyDescent="0.25">
      <c r="A64" s="35" t="s">
        <v>202</v>
      </c>
      <c r="B64" s="36" t="s">
        <v>19</v>
      </c>
      <c r="C64" s="37">
        <f t="shared" si="10"/>
        <v>401</v>
      </c>
      <c r="D64" s="37">
        <f t="shared" si="10"/>
        <v>301</v>
      </c>
      <c r="E64" s="37">
        <f t="shared" si="10"/>
        <v>301</v>
      </c>
      <c r="F64" s="34">
        <f t="shared" si="0"/>
        <v>100</v>
      </c>
      <c r="G64" s="59">
        <f t="shared" si="1"/>
        <v>75.062344139650875</v>
      </c>
    </row>
    <row r="65" spans="1:7" ht="47.25" x14ac:dyDescent="0.25">
      <c r="A65" s="36" t="s">
        <v>201</v>
      </c>
      <c r="B65" s="36" t="s">
        <v>32</v>
      </c>
      <c r="C65" s="37">
        <v>401</v>
      </c>
      <c r="D65" s="37">
        <v>301</v>
      </c>
      <c r="E65" s="38">
        <v>301</v>
      </c>
      <c r="F65" s="34">
        <f t="shared" si="0"/>
        <v>100</v>
      </c>
      <c r="G65" s="59">
        <f t="shared" si="1"/>
        <v>75.062344139650875</v>
      </c>
    </row>
    <row r="66" spans="1:7" ht="47.25" x14ac:dyDescent="0.25">
      <c r="A66" s="35" t="s">
        <v>205</v>
      </c>
      <c r="B66" s="36" t="s">
        <v>20</v>
      </c>
      <c r="C66" s="37">
        <f t="shared" ref="C66:E67" si="11">C67</f>
        <v>1069</v>
      </c>
      <c r="D66" s="37">
        <f t="shared" si="11"/>
        <v>998</v>
      </c>
      <c r="E66" s="37">
        <f t="shared" si="11"/>
        <v>998</v>
      </c>
      <c r="F66" s="34">
        <f t="shared" si="0"/>
        <v>100</v>
      </c>
      <c r="G66" s="59">
        <f t="shared" si="1"/>
        <v>93.358278765201121</v>
      </c>
    </row>
    <row r="67" spans="1:7" ht="65.25" customHeight="1" x14ac:dyDescent="0.25">
      <c r="A67" s="35" t="s">
        <v>206</v>
      </c>
      <c r="B67" s="36" t="s">
        <v>33</v>
      </c>
      <c r="C67" s="37">
        <f t="shared" si="11"/>
        <v>1069</v>
      </c>
      <c r="D67" s="37">
        <f t="shared" si="11"/>
        <v>998</v>
      </c>
      <c r="E67" s="37">
        <f t="shared" si="11"/>
        <v>998</v>
      </c>
      <c r="F67" s="34">
        <f t="shared" si="0"/>
        <v>100</v>
      </c>
      <c r="G67" s="59">
        <f t="shared" si="1"/>
        <v>93.358278765201121</v>
      </c>
    </row>
    <row r="68" spans="1:7" ht="67.5" customHeight="1" x14ac:dyDescent="0.25">
      <c r="A68" s="35" t="s">
        <v>204</v>
      </c>
      <c r="B68" s="36" t="s">
        <v>34</v>
      </c>
      <c r="C68" s="37">
        <v>1069</v>
      </c>
      <c r="D68" s="37">
        <v>998</v>
      </c>
      <c r="E68" s="38">
        <v>998</v>
      </c>
      <c r="F68" s="34">
        <f t="shared" si="0"/>
        <v>100</v>
      </c>
      <c r="G68" s="59">
        <f t="shared" si="1"/>
        <v>93.358278765201121</v>
      </c>
    </row>
    <row r="69" spans="1:7" ht="29.25" customHeight="1" x14ac:dyDescent="0.25">
      <c r="A69" s="35" t="s">
        <v>207</v>
      </c>
      <c r="B69" s="36" t="s">
        <v>21</v>
      </c>
      <c r="C69" s="37">
        <f>C70+C72</f>
        <v>19934.8</v>
      </c>
      <c r="D69" s="37">
        <f>D70+D72</f>
        <v>14978.1</v>
      </c>
      <c r="E69" s="37">
        <f>E70+E72</f>
        <v>14978.1</v>
      </c>
      <c r="F69" s="34">
        <f t="shared" si="0"/>
        <v>100</v>
      </c>
      <c r="G69" s="59">
        <f t="shared" si="1"/>
        <v>75.135441539418508</v>
      </c>
    </row>
    <row r="70" spans="1:7" ht="122.25" customHeight="1" x14ac:dyDescent="0.25">
      <c r="A70" s="56" t="s">
        <v>208</v>
      </c>
      <c r="B70" s="55" t="s">
        <v>165</v>
      </c>
      <c r="C70" s="37">
        <v>617.5</v>
      </c>
      <c r="D70" s="37">
        <v>224</v>
      </c>
      <c r="E70" s="37">
        <v>224</v>
      </c>
      <c r="F70" s="34">
        <f t="shared" ref="F70:F75" si="12">E70/D70*100</f>
        <v>100</v>
      </c>
      <c r="G70" s="59">
        <f t="shared" ref="G70:G75" si="13">E70/C70*100</f>
        <v>36.275303643724698</v>
      </c>
    </row>
    <row r="71" spans="1:7" ht="144" customHeight="1" x14ac:dyDescent="0.25">
      <c r="A71" s="56" t="s">
        <v>209</v>
      </c>
      <c r="B71" s="55" t="s">
        <v>166</v>
      </c>
      <c r="C71" s="37">
        <v>617.5</v>
      </c>
      <c r="D71" s="37">
        <v>224</v>
      </c>
      <c r="E71" s="37">
        <v>224</v>
      </c>
      <c r="F71" s="37">
        <f t="shared" si="12"/>
        <v>100</v>
      </c>
      <c r="G71" s="58">
        <f t="shared" si="13"/>
        <v>36.275303643724698</v>
      </c>
    </row>
    <row r="72" spans="1:7" ht="49.5" customHeight="1" x14ac:dyDescent="0.25">
      <c r="A72" s="89" t="s">
        <v>210</v>
      </c>
      <c r="B72" s="90" t="s">
        <v>120</v>
      </c>
      <c r="C72" s="72">
        <v>19317.3</v>
      </c>
      <c r="D72" s="72">
        <v>14754.1</v>
      </c>
      <c r="E72" s="73">
        <v>14754.1</v>
      </c>
      <c r="F72" s="72">
        <f t="shared" si="12"/>
        <v>100</v>
      </c>
      <c r="G72" s="91">
        <f t="shared" si="13"/>
        <v>76.377651121015873</v>
      </c>
    </row>
    <row r="73" spans="1:7" s="42" customFormat="1" ht="153.75" customHeight="1" x14ac:dyDescent="0.25">
      <c r="A73" s="93" t="s">
        <v>213</v>
      </c>
      <c r="B73" s="94" t="s">
        <v>211</v>
      </c>
      <c r="C73" s="95">
        <f>C74</f>
        <v>29.8</v>
      </c>
      <c r="D73" s="95">
        <f t="shared" ref="D73:G73" si="14">D74</f>
        <v>29.8</v>
      </c>
      <c r="E73" s="59">
        <f t="shared" si="14"/>
        <v>29.795999999999999</v>
      </c>
      <c r="F73" s="95">
        <f t="shared" si="14"/>
        <v>0</v>
      </c>
      <c r="G73" s="95">
        <f t="shared" si="14"/>
        <v>0</v>
      </c>
    </row>
    <row r="74" spans="1:7" ht="129" customHeight="1" x14ac:dyDescent="0.25">
      <c r="A74" s="92" t="s">
        <v>214</v>
      </c>
      <c r="B74" s="92" t="s">
        <v>212</v>
      </c>
      <c r="C74" s="87">
        <v>29.8</v>
      </c>
      <c r="D74" s="21">
        <v>29.8</v>
      </c>
      <c r="E74" s="38">
        <v>29.795999999999999</v>
      </c>
      <c r="F74" s="37"/>
      <c r="G74" s="58"/>
    </row>
    <row r="75" spans="1:7" ht="35.25" customHeight="1" x14ac:dyDescent="0.25">
      <c r="A75" s="40"/>
      <c r="B75" s="33" t="s">
        <v>100</v>
      </c>
      <c r="C75" s="34">
        <f>C8+C61</f>
        <v>49715.8</v>
      </c>
      <c r="D75" s="34">
        <f>D8+D61</f>
        <v>34088.699999999997</v>
      </c>
      <c r="E75" s="34">
        <f>E8+E61</f>
        <v>35911.996000000006</v>
      </c>
      <c r="F75" s="34">
        <f t="shared" si="12"/>
        <v>105.34868152789636</v>
      </c>
      <c r="G75" s="59">
        <f t="shared" si="13"/>
        <v>72.23457331472089</v>
      </c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8" sqref="C8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97" t="s">
        <v>187</v>
      </c>
      <c r="D1" s="97"/>
      <c r="E1" s="22"/>
      <c r="F1" s="22"/>
    </row>
    <row r="2" spans="1:6" ht="15.75" x14ac:dyDescent="0.25">
      <c r="A2" s="98" t="s">
        <v>92</v>
      </c>
      <c r="B2" s="98"/>
      <c r="C2" s="98"/>
      <c r="D2" s="98"/>
      <c r="E2" s="98"/>
      <c r="F2" s="98"/>
    </row>
    <row r="3" spans="1:6" ht="15.75" x14ac:dyDescent="0.25">
      <c r="A3" s="99" t="s">
        <v>93</v>
      </c>
      <c r="B3" s="99"/>
      <c r="C3" s="99"/>
      <c r="D3" s="99"/>
      <c r="E3" s="23"/>
      <c r="F3" s="23"/>
    </row>
    <row r="4" spans="1:6" ht="15.75" x14ac:dyDescent="0.25">
      <c r="A4" s="99" t="s">
        <v>221</v>
      </c>
      <c r="B4" s="99"/>
      <c r="C4" s="99"/>
      <c r="D4" s="99"/>
      <c r="E4" s="23"/>
      <c r="F4" s="23"/>
    </row>
    <row r="5" spans="1:6" ht="15.75" x14ac:dyDescent="0.25">
      <c r="A5" s="23"/>
      <c r="B5" s="23"/>
      <c r="C5" s="23"/>
      <c r="D5" s="23" t="s">
        <v>99</v>
      </c>
      <c r="E5" s="23"/>
      <c r="F5" s="23"/>
    </row>
    <row r="6" spans="1:6" ht="15.75" x14ac:dyDescent="0.25">
      <c r="A6" s="100" t="s">
        <v>81</v>
      </c>
      <c r="B6" s="102" t="s">
        <v>82</v>
      </c>
      <c r="C6" s="24" t="s">
        <v>83</v>
      </c>
      <c r="D6" s="24" t="s">
        <v>84</v>
      </c>
      <c r="E6" s="23"/>
      <c r="F6" s="23"/>
    </row>
    <row r="7" spans="1:6" ht="15.75" x14ac:dyDescent="0.25">
      <c r="A7" s="101"/>
      <c r="B7" s="102"/>
      <c r="C7" s="25"/>
      <c r="D7" s="26"/>
      <c r="E7" s="23"/>
      <c r="F7" s="23"/>
    </row>
    <row r="8" spans="1:6" ht="52.5" customHeight="1" x14ac:dyDescent="0.25">
      <c r="A8" s="65" t="s">
        <v>85</v>
      </c>
      <c r="B8" s="65" t="s">
        <v>86</v>
      </c>
      <c r="C8" s="47">
        <f>-(C9+C10)</f>
        <v>-73091.099999999991</v>
      </c>
      <c r="D8" s="47">
        <f>-(D9+D10)</f>
        <v>-10295.003999999994</v>
      </c>
      <c r="E8" s="23"/>
      <c r="F8" s="23"/>
    </row>
    <row r="9" spans="1:6" ht="50.25" customHeight="1" x14ac:dyDescent="0.25">
      <c r="A9" s="27" t="s">
        <v>87</v>
      </c>
      <c r="B9" s="27" t="s">
        <v>88</v>
      </c>
      <c r="C9" s="48">
        <f>-'Приложение 1'!C75</f>
        <v>-49715.8</v>
      </c>
      <c r="D9" s="48">
        <f>-'Приложение 1'!E75</f>
        <v>-35911.996000000006</v>
      </c>
      <c r="E9" s="23"/>
      <c r="F9" s="23"/>
    </row>
    <row r="10" spans="1:6" ht="51.75" customHeight="1" x14ac:dyDescent="0.25">
      <c r="A10" s="27" t="s">
        <v>89</v>
      </c>
      <c r="B10" s="27" t="s">
        <v>90</v>
      </c>
      <c r="C10" s="48">
        <f>'Приложение 2'!E37</f>
        <v>122806.9</v>
      </c>
      <c r="D10" s="48">
        <f>'Приложение 2'!G37</f>
        <v>46207</v>
      </c>
      <c r="E10" s="23"/>
      <c r="F10" s="23"/>
    </row>
    <row r="11" spans="1:6" ht="52.5" customHeight="1" x14ac:dyDescent="0.25">
      <c r="A11" s="28"/>
      <c r="B11" s="29" t="s">
        <v>91</v>
      </c>
      <c r="C11" s="47">
        <f>-C8</f>
        <v>73091.099999999991</v>
      </c>
      <c r="D11" s="47">
        <f>-D8</f>
        <v>10295.003999999994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37" sqref="F37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6" width="11.7109375" customWidth="1"/>
    <col min="7" max="7" width="9.140625" customWidth="1"/>
    <col min="8" max="8" width="7.28515625" customWidth="1"/>
    <col min="9" max="9" width="8.7109375" customWidth="1"/>
  </cols>
  <sheetData>
    <row r="1" spans="1:9" x14ac:dyDescent="0.25">
      <c r="G1" s="66" t="s">
        <v>35</v>
      </c>
    </row>
    <row r="2" spans="1:9" ht="39" customHeight="1" x14ac:dyDescent="0.25">
      <c r="A2" s="103" t="s">
        <v>79</v>
      </c>
      <c r="B2" s="103"/>
      <c r="C2" s="103"/>
      <c r="D2" s="103"/>
      <c r="E2" s="103"/>
      <c r="F2" s="103"/>
      <c r="G2" s="103"/>
      <c r="H2" s="103"/>
    </row>
    <row r="3" spans="1:9" ht="39.75" customHeight="1" x14ac:dyDescent="0.25">
      <c r="A3" s="103" t="s">
        <v>218</v>
      </c>
      <c r="B3" s="103"/>
      <c r="C3" s="103"/>
      <c r="D3" s="103"/>
      <c r="E3" s="103"/>
      <c r="F3" s="103"/>
      <c r="G3" s="103"/>
    </row>
    <row r="4" spans="1:9" ht="15.75" x14ac:dyDescent="0.25">
      <c r="A4" s="6"/>
      <c r="B4" s="6"/>
      <c r="C4" s="6"/>
      <c r="D4" s="6"/>
      <c r="E4" s="3"/>
      <c r="F4" s="3"/>
      <c r="G4" s="4" t="s">
        <v>0</v>
      </c>
    </row>
    <row r="5" spans="1:9" ht="81" customHeight="1" x14ac:dyDescent="0.25">
      <c r="A5" s="7" t="s">
        <v>36</v>
      </c>
      <c r="B5" s="8" t="s">
        <v>37</v>
      </c>
      <c r="C5" s="8" t="s">
        <v>38</v>
      </c>
      <c r="D5" s="7" t="s">
        <v>179</v>
      </c>
      <c r="E5" s="7" t="s">
        <v>180</v>
      </c>
      <c r="F5" s="7" t="s">
        <v>219</v>
      </c>
      <c r="G5" s="7" t="s">
        <v>98</v>
      </c>
      <c r="H5" s="7" t="s">
        <v>200</v>
      </c>
      <c r="I5" s="7" t="s">
        <v>199</v>
      </c>
    </row>
    <row r="6" spans="1:9" ht="15.75" x14ac:dyDescent="0.25">
      <c r="A6" s="17">
        <v>1</v>
      </c>
      <c r="B6" s="18" t="s">
        <v>39</v>
      </c>
      <c r="C6" s="17">
        <v>3</v>
      </c>
      <c r="D6" s="18" t="s">
        <v>40</v>
      </c>
      <c r="E6" s="17">
        <v>5</v>
      </c>
      <c r="F6" s="18" t="s">
        <v>41</v>
      </c>
      <c r="G6" s="17">
        <v>7</v>
      </c>
      <c r="H6" s="18" t="s">
        <v>215</v>
      </c>
      <c r="I6" s="17">
        <v>9</v>
      </c>
    </row>
    <row r="7" spans="1:9" ht="33" customHeight="1" x14ac:dyDescent="0.25">
      <c r="A7" s="10" t="s">
        <v>42</v>
      </c>
      <c r="B7" s="11" t="s">
        <v>43</v>
      </c>
      <c r="C7" s="11"/>
      <c r="D7" s="12">
        <f t="shared" ref="D7:F7" si="0">D9+D13+D10+D8+D12+D11</f>
        <v>17041</v>
      </c>
      <c r="E7" s="12">
        <f t="shared" si="0"/>
        <v>22936.6</v>
      </c>
      <c r="F7" s="12">
        <f t="shared" si="0"/>
        <v>18471.2</v>
      </c>
      <c r="G7" s="12">
        <f>G9+G13+G10+G8+G12+G11</f>
        <v>17264.8</v>
      </c>
      <c r="H7" s="59">
        <f>G7/F7*100</f>
        <v>93.468751353458345</v>
      </c>
      <c r="I7" s="59">
        <f>G7/F7*100</f>
        <v>93.468751353458345</v>
      </c>
    </row>
    <row r="8" spans="1:9" ht="87" customHeight="1" x14ac:dyDescent="0.25">
      <c r="A8" s="86" t="s">
        <v>167</v>
      </c>
      <c r="B8" s="9" t="s">
        <v>43</v>
      </c>
      <c r="C8" s="9" t="s">
        <v>44</v>
      </c>
      <c r="D8" s="64">
        <v>1900</v>
      </c>
      <c r="E8" s="14">
        <v>1900</v>
      </c>
      <c r="F8" s="14">
        <v>1477</v>
      </c>
      <c r="G8" s="14">
        <v>1404.3</v>
      </c>
      <c r="H8" s="58">
        <f t="shared" ref="H8:H37" si="1">G8/E8*100</f>
        <v>73.910526315789468</v>
      </c>
      <c r="I8" s="58">
        <f t="shared" ref="I8:I37" si="2">G8/F8*100</f>
        <v>95.077860528097489</v>
      </c>
    </row>
    <row r="9" spans="1:9" ht="124.5" customHeight="1" x14ac:dyDescent="0.25">
      <c r="A9" s="13" t="s">
        <v>46</v>
      </c>
      <c r="B9" s="9" t="s">
        <v>43</v>
      </c>
      <c r="C9" s="9" t="s">
        <v>47</v>
      </c>
      <c r="D9" s="64">
        <v>12357</v>
      </c>
      <c r="E9" s="14">
        <v>15039.1</v>
      </c>
      <c r="F9" s="14">
        <v>11955.1</v>
      </c>
      <c r="G9" s="14">
        <v>11566.2</v>
      </c>
      <c r="H9" s="58">
        <f t="shared" si="1"/>
        <v>76.907527711099732</v>
      </c>
      <c r="I9" s="58">
        <f t="shared" si="2"/>
        <v>96.746995006315302</v>
      </c>
    </row>
    <row r="10" spans="1:9" ht="94.5" customHeight="1" x14ac:dyDescent="0.25">
      <c r="A10" s="41" t="s">
        <v>96</v>
      </c>
      <c r="B10" s="9" t="s">
        <v>43</v>
      </c>
      <c r="C10" s="9" t="s">
        <v>97</v>
      </c>
      <c r="D10" s="64">
        <v>16</v>
      </c>
      <c r="E10" s="14">
        <v>16</v>
      </c>
      <c r="F10" s="14">
        <v>16</v>
      </c>
      <c r="G10" s="14">
        <v>16</v>
      </c>
      <c r="H10" s="58">
        <f t="shared" si="1"/>
        <v>100</v>
      </c>
      <c r="I10" s="58">
        <f t="shared" si="2"/>
        <v>100</v>
      </c>
    </row>
    <row r="11" spans="1:9" ht="60.75" customHeight="1" x14ac:dyDescent="0.25">
      <c r="A11" s="41" t="s">
        <v>217</v>
      </c>
      <c r="B11" s="9" t="s">
        <v>43</v>
      </c>
      <c r="C11" s="9" t="s">
        <v>48</v>
      </c>
      <c r="D11" s="64">
        <v>0</v>
      </c>
      <c r="E11" s="14">
        <v>286</v>
      </c>
      <c r="F11" s="14">
        <v>286</v>
      </c>
      <c r="G11" s="14">
        <v>286</v>
      </c>
      <c r="H11" s="58">
        <f t="shared" ref="H11:H12" si="3">G11/E11*100</f>
        <v>100</v>
      </c>
      <c r="I11" s="58">
        <f t="shared" si="2"/>
        <v>100</v>
      </c>
    </row>
    <row r="12" spans="1:9" ht="25.5" customHeight="1" x14ac:dyDescent="0.25">
      <c r="A12" s="41" t="s">
        <v>186</v>
      </c>
      <c r="B12" s="9" t="s">
        <v>43</v>
      </c>
      <c r="C12" s="9" t="s">
        <v>49</v>
      </c>
      <c r="D12" s="64">
        <v>92</v>
      </c>
      <c r="E12" s="14">
        <v>92</v>
      </c>
      <c r="F12" s="14">
        <v>92</v>
      </c>
      <c r="G12" s="14"/>
      <c r="H12" s="58">
        <f t="shared" si="3"/>
        <v>0</v>
      </c>
      <c r="I12" s="58">
        <f t="shared" si="2"/>
        <v>0</v>
      </c>
    </row>
    <row r="13" spans="1:9" ht="36" customHeight="1" x14ac:dyDescent="0.25">
      <c r="A13" s="13" t="s">
        <v>50</v>
      </c>
      <c r="B13" s="9" t="s">
        <v>43</v>
      </c>
      <c r="C13" s="9" t="s">
        <v>51</v>
      </c>
      <c r="D13" s="64">
        <v>2676</v>
      </c>
      <c r="E13" s="14">
        <v>5603.5</v>
      </c>
      <c r="F13" s="14">
        <v>4645.1000000000004</v>
      </c>
      <c r="G13" s="14">
        <v>3992.3</v>
      </c>
      <c r="H13" s="58">
        <f t="shared" si="1"/>
        <v>71.246542339609178</v>
      </c>
      <c r="I13" s="58">
        <f t="shared" si="2"/>
        <v>85.946481238294112</v>
      </c>
    </row>
    <row r="14" spans="1:9" ht="31.5" x14ac:dyDescent="0.25">
      <c r="A14" s="15" t="s">
        <v>77</v>
      </c>
      <c r="B14" s="11" t="s">
        <v>44</v>
      </c>
      <c r="C14" s="11"/>
      <c r="D14" s="63">
        <f>D15</f>
        <v>1681</v>
      </c>
      <c r="E14" s="12">
        <f t="shared" ref="E14:G14" si="4">E15</f>
        <v>1793.3</v>
      </c>
      <c r="F14" s="12">
        <f t="shared" si="4"/>
        <v>1493.5</v>
      </c>
      <c r="G14" s="12">
        <f t="shared" si="4"/>
        <v>1322.3</v>
      </c>
      <c r="H14" s="59">
        <f t="shared" si="1"/>
        <v>73.735571293146705</v>
      </c>
      <c r="I14" s="59">
        <f t="shared" si="2"/>
        <v>88.536993639102775</v>
      </c>
    </row>
    <row r="15" spans="1:9" ht="31.5" x14ac:dyDescent="0.25">
      <c r="A15" s="5" t="s">
        <v>76</v>
      </c>
      <c r="B15" s="9" t="s">
        <v>44</v>
      </c>
      <c r="C15" s="9" t="s">
        <v>45</v>
      </c>
      <c r="D15" s="64">
        <v>1681</v>
      </c>
      <c r="E15" s="14">
        <v>1793.3</v>
      </c>
      <c r="F15" s="14">
        <v>1493.5</v>
      </c>
      <c r="G15" s="14">
        <v>1322.3</v>
      </c>
      <c r="H15" s="58">
        <f t="shared" si="1"/>
        <v>73.735571293146705</v>
      </c>
      <c r="I15" s="58">
        <f t="shared" si="2"/>
        <v>88.536993639102775</v>
      </c>
    </row>
    <row r="16" spans="1:9" ht="63" x14ac:dyDescent="0.25">
      <c r="A16" s="10" t="s">
        <v>52</v>
      </c>
      <c r="B16" s="11" t="s">
        <v>45</v>
      </c>
      <c r="C16" s="11"/>
      <c r="D16" s="63">
        <f>D17+D19+D18</f>
        <v>2555</v>
      </c>
      <c r="E16" s="12">
        <f t="shared" ref="E16:G16" si="5">E17+E19+E18</f>
        <v>1655</v>
      </c>
      <c r="F16" s="12">
        <f t="shared" si="5"/>
        <v>1439</v>
      </c>
      <c r="G16" s="12">
        <f t="shared" si="5"/>
        <v>1140</v>
      </c>
      <c r="H16" s="59">
        <f t="shared" si="1"/>
        <v>68.882175226586099</v>
      </c>
      <c r="I16" s="59">
        <f t="shared" si="2"/>
        <v>79.221681723419053</v>
      </c>
    </row>
    <row r="17" spans="1:9" ht="81" customHeight="1" x14ac:dyDescent="0.25">
      <c r="A17" s="13" t="s">
        <v>53</v>
      </c>
      <c r="B17" s="9" t="s">
        <v>45</v>
      </c>
      <c r="C17" s="9" t="s">
        <v>54</v>
      </c>
      <c r="D17" s="64">
        <v>48</v>
      </c>
      <c r="E17" s="14">
        <v>54</v>
      </c>
      <c r="F17" s="14">
        <v>54</v>
      </c>
      <c r="G17" s="14">
        <v>54</v>
      </c>
      <c r="H17" s="58">
        <f t="shared" si="1"/>
        <v>100</v>
      </c>
      <c r="I17" s="58">
        <f t="shared" si="2"/>
        <v>100</v>
      </c>
    </row>
    <row r="18" spans="1:9" ht="36" customHeight="1" x14ac:dyDescent="0.25">
      <c r="A18" s="21" t="s">
        <v>80</v>
      </c>
      <c r="B18" s="9" t="s">
        <v>45</v>
      </c>
      <c r="C18" s="9" t="s">
        <v>59</v>
      </c>
      <c r="D18" s="64">
        <v>1858</v>
      </c>
      <c r="E18" s="14">
        <v>952</v>
      </c>
      <c r="F18" s="14">
        <v>736</v>
      </c>
      <c r="G18" s="14">
        <v>437</v>
      </c>
      <c r="H18" s="58">
        <f t="shared" si="1"/>
        <v>45.903361344537814</v>
      </c>
      <c r="I18" s="58">
        <f t="shared" si="2"/>
        <v>59.375</v>
      </c>
    </row>
    <row r="19" spans="1:9" ht="63" x14ac:dyDescent="0.25">
      <c r="A19" s="13" t="s">
        <v>55</v>
      </c>
      <c r="B19" s="9" t="s">
        <v>45</v>
      </c>
      <c r="C19" s="9" t="s">
        <v>56</v>
      </c>
      <c r="D19" s="64">
        <v>649</v>
      </c>
      <c r="E19" s="14">
        <v>649</v>
      </c>
      <c r="F19" s="14">
        <v>649</v>
      </c>
      <c r="G19" s="14">
        <v>649</v>
      </c>
      <c r="H19" s="58">
        <f t="shared" si="1"/>
        <v>100</v>
      </c>
      <c r="I19" s="58"/>
    </row>
    <row r="20" spans="1:9" ht="31.5" x14ac:dyDescent="0.25">
      <c r="A20" s="10" t="s">
        <v>57</v>
      </c>
      <c r="B20" s="11" t="s">
        <v>47</v>
      </c>
      <c r="C20" s="11"/>
      <c r="D20" s="63">
        <f>D22+D23+D21</f>
        <v>3481</v>
      </c>
      <c r="E20" s="12">
        <f>E22+E23+E21</f>
        <v>7607</v>
      </c>
      <c r="F20" s="12">
        <f>F22+F23+F21</f>
        <v>5882.5</v>
      </c>
      <c r="G20" s="12">
        <f>G22+G23+G21</f>
        <v>4542.7000000000007</v>
      </c>
      <c r="H20" s="59">
        <f t="shared" si="1"/>
        <v>59.717365584330231</v>
      </c>
      <c r="I20" s="58">
        <f t="shared" si="2"/>
        <v>77.223969400764986</v>
      </c>
    </row>
    <row r="21" spans="1:9" ht="31.5" x14ac:dyDescent="0.25">
      <c r="A21" s="13" t="s">
        <v>178</v>
      </c>
      <c r="B21" s="9" t="s">
        <v>47</v>
      </c>
      <c r="C21" s="9" t="s">
        <v>43</v>
      </c>
      <c r="D21" s="64">
        <v>190</v>
      </c>
      <c r="E21" s="14">
        <v>1841</v>
      </c>
      <c r="F21" s="14">
        <v>1771.5</v>
      </c>
      <c r="G21" s="14">
        <v>1629.4</v>
      </c>
      <c r="H21" s="58">
        <f t="shared" si="1"/>
        <v>88.506246605105915</v>
      </c>
      <c r="I21" s="58">
        <f t="shared" si="2"/>
        <v>91.978549252046292</v>
      </c>
    </row>
    <row r="22" spans="1:9" ht="31.5" x14ac:dyDescent="0.25">
      <c r="A22" s="7" t="s">
        <v>78</v>
      </c>
      <c r="B22" s="9" t="s">
        <v>47</v>
      </c>
      <c r="C22" s="9" t="s">
        <v>54</v>
      </c>
      <c r="D22" s="64">
        <v>3291</v>
      </c>
      <c r="E22" s="14">
        <v>4891</v>
      </c>
      <c r="F22" s="14">
        <v>3846</v>
      </c>
      <c r="G22" s="14">
        <v>2903.3</v>
      </c>
      <c r="H22" s="58">
        <f t="shared" si="1"/>
        <v>59.360049069719899</v>
      </c>
      <c r="I22" s="58">
        <f t="shared" si="2"/>
        <v>75.488819552782118</v>
      </c>
    </row>
    <row r="23" spans="1:9" ht="31.5" x14ac:dyDescent="0.25">
      <c r="A23" s="13" t="s">
        <v>60</v>
      </c>
      <c r="B23" s="9" t="s">
        <v>47</v>
      </c>
      <c r="C23" s="9" t="s">
        <v>61</v>
      </c>
      <c r="D23" s="64"/>
      <c r="E23" s="14">
        <v>875</v>
      </c>
      <c r="F23" s="14">
        <v>265</v>
      </c>
      <c r="G23" s="14">
        <v>10</v>
      </c>
      <c r="H23" s="58">
        <f t="shared" si="1"/>
        <v>1.1428571428571428</v>
      </c>
      <c r="I23" s="58">
        <f t="shared" si="2"/>
        <v>3.7735849056603774</v>
      </c>
    </row>
    <row r="24" spans="1:9" ht="46.5" customHeight="1" x14ac:dyDescent="0.25">
      <c r="A24" s="10" t="s">
        <v>62</v>
      </c>
      <c r="B24" s="11" t="s">
        <v>63</v>
      </c>
      <c r="C24" s="11"/>
      <c r="D24" s="63">
        <f>D25+D26+D27</f>
        <v>14611</v>
      </c>
      <c r="E24" s="12">
        <f t="shared" ref="E24:G24" si="6">E25+E26+E27</f>
        <v>77585</v>
      </c>
      <c r="F24" s="12">
        <f t="shared" si="6"/>
        <v>56338.3</v>
      </c>
      <c r="G24" s="12">
        <f t="shared" si="6"/>
        <v>13161.5</v>
      </c>
      <c r="H24" s="59">
        <f t="shared" si="1"/>
        <v>16.963974995166591</v>
      </c>
      <c r="I24" s="59">
        <f t="shared" si="2"/>
        <v>23.36154978052231</v>
      </c>
    </row>
    <row r="25" spans="1:9" ht="15.75" x14ac:dyDescent="0.25">
      <c r="A25" s="7" t="s">
        <v>64</v>
      </c>
      <c r="B25" s="9" t="s">
        <v>63</v>
      </c>
      <c r="C25" s="9" t="s">
        <v>43</v>
      </c>
      <c r="D25" s="64">
        <v>628</v>
      </c>
      <c r="E25" s="14">
        <v>588</v>
      </c>
      <c r="F25" s="14">
        <v>490</v>
      </c>
      <c r="G25" s="14">
        <v>378.2</v>
      </c>
      <c r="H25" s="58">
        <f t="shared" si="1"/>
        <v>64.319727891156461</v>
      </c>
      <c r="I25" s="58">
        <f t="shared" si="2"/>
        <v>77.183673469387742</v>
      </c>
    </row>
    <row r="26" spans="1:9" ht="15.75" x14ac:dyDescent="0.25">
      <c r="A26" s="7" t="s">
        <v>65</v>
      </c>
      <c r="B26" s="9" t="s">
        <v>63</v>
      </c>
      <c r="C26" s="9" t="s">
        <v>44</v>
      </c>
      <c r="D26" s="64">
        <v>33</v>
      </c>
      <c r="E26" s="14">
        <v>123</v>
      </c>
      <c r="F26" s="14">
        <v>123</v>
      </c>
      <c r="G26" s="14">
        <v>123</v>
      </c>
      <c r="H26" s="58">
        <f t="shared" si="1"/>
        <v>100</v>
      </c>
      <c r="I26" s="58">
        <f t="shared" si="2"/>
        <v>100</v>
      </c>
    </row>
    <row r="27" spans="1:9" ht="15.75" x14ac:dyDescent="0.25">
      <c r="A27" s="13" t="s">
        <v>66</v>
      </c>
      <c r="B27" s="9" t="s">
        <v>63</v>
      </c>
      <c r="C27" s="9" t="s">
        <v>45</v>
      </c>
      <c r="D27" s="64">
        <v>13950</v>
      </c>
      <c r="E27" s="14">
        <v>76874</v>
      </c>
      <c r="F27" s="14">
        <v>55725.3</v>
      </c>
      <c r="G27" s="14">
        <v>12660.3</v>
      </c>
      <c r="H27" s="58">
        <f t="shared" si="1"/>
        <v>16.468897156385772</v>
      </c>
      <c r="I27" s="58">
        <f t="shared" si="2"/>
        <v>22.719123988565336</v>
      </c>
    </row>
    <row r="28" spans="1:9" ht="15.75" x14ac:dyDescent="0.25">
      <c r="A28" s="10" t="s">
        <v>67</v>
      </c>
      <c r="B28" s="11" t="s">
        <v>48</v>
      </c>
      <c r="C28" s="11"/>
      <c r="D28" s="63">
        <f>D29</f>
        <v>102</v>
      </c>
      <c r="E28" s="12">
        <f t="shared" ref="E28:G28" si="7">E29</f>
        <v>102</v>
      </c>
      <c r="F28" s="12">
        <f t="shared" si="7"/>
        <v>102</v>
      </c>
      <c r="G28" s="12">
        <f t="shared" si="7"/>
        <v>102</v>
      </c>
      <c r="H28" s="59">
        <f t="shared" si="1"/>
        <v>100</v>
      </c>
      <c r="I28" s="59">
        <f t="shared" si="2"/>
        <v>100</v>
      </c>
    </row>
    <row r="29" spans="1:9" ht="31.5" x14ac:dyDescent="0.25">
      <c r="A29" s="7" t="s">
        <v>68</v>
      </c>
      <c r="B29" s="9" t="s">
        <v>48</v>
      </c>
      <c r="C29" s="9" t="s">
        <v>48</v>
      </c>
      <c r="D29" s="64">
        <v>102</v>
      </c>
      <c r="E29" s="14">
        <v>102</v>
      </c>
      <c r="F29" s="14">
        <v>102</v>
      </c>
      <c r="G29" s="14">
        <v>102</v>
      </c>
      <c r="H29" s="58">
        <f t="shared" si="1"/>
        <v>100</v>
      </c>
      <c r="I29" s="58">
        <f t="shared" si="2"/>
        <v>100</v>
      </c>
    </row>
    <row r="30" spans="1:9" ht="31.5" x14ac:dyDescent="0.25">
      <c r="A30" s="10" t="s">
        <v>69</v>
      </c>
      <c r="B30" s="11" t="s">
        <v>58</v>
      </c>
      <c r="C30" s="11"/>
      <c r="D30" s="63">
        <f>D31</f>
        <v>2027</v>
      </c>
      <c r="E30" s="12">
        <f t="shared" ref="E30:G30" si="8">E31</f>
        <v>2627</v>
      </c>
      <c r="F30" s="12">
        <f t="shared" si="8"/>
        <v>1038</v>
      </c>
      <c r="G30" s="12">
        <f t="shared" si="8"/>
        <v>1038</v>
      </c>
      <c r="H30" s="59">
        <f t="shared" si="1"/>
        <v>39.512752188808527</v>
      </c>
      <c r="I30" s="59">
        <f t="shared" si="2"/>
        <v>100</v>
      </c>
    </row>
    <row r="31" spans="1:9" ht="15.75" x14ac:dyDescent="0.25">
      <c r="A31" s="7" t="s">
        <v>70</v>
      </c>
      <c r="B31" s="9" t="s">
        <v>58</v>
      </c>
      <c r="C31" s="9" t="s">
        <v>43</v>
      </c>
      <c r="D31" s="64">
        <v>2027</v>
      </c>
      <c r="E31" s="14">
        <v>2627</v>
      </c>
      <c r="F31" s="14">
        <v>1038</v>
      </c>
      <c r="G31" s="14">
        <v>1038</v>
      </c>
      <c r="H31" s="58">
        <f t="shared" si="1"/>
        <v>39.512752188808527</v>
      </c>
      <c r="I31" s="58">
        <f t="shared" si="2"/>
        <v>100</v>
      </c>
    </row>
    <row r="32" spans="1:9" ht="31.5" x14ac:dyDescent="0.25">
      <c r="A32" s="10" t="s">
        <v>71</v>
      </c>
      <c r="B32" s="11" t="s">
        <v>59</v>
      </c>
      <c r="C32" s="11"/>
      <c r="D32" s="63">
        <f>D33</f>
        <v>360</v>
      </c>
      <c r="E32" s="12">
        <f>E33+E34</f>
        <v>560</v>
      </c>
      <c r="F32" s="12">
        <f>F33+F34</f>
        <v>470</v>
      </c>
      <c r="G32" s="12">
        <f>G33+G34</f>
        <v>469.7</v>
      </c>
      <c r="H32" s="59">
        <f t="shared" si="1"/>
        <v>83.875</v>
      </c>
      <c r="I32" s="59">
        <f t="shared" si="2"/>
        <v>99.936170212765944</v>
      </c>
    </row>
    <row r="33" spans="1:9" ht="15.75" x14ac:dyDescent="0.25">
      <c r="A33" s="13" t="s">
        <v>72</v>
      </c>
      <c r="B33" s="9" t="s">
        <v>59</v>
      </c>
      <c r="C33" s="9" t="s">
        <v>43</v>
      </c>
      <c r="D33" s="64">
        <v>360</v>
      </c>
      <c r="E33" s="14">
        <v>360</v>
      </c>
      <c r="F33" s="14">
        <v>270</v>
      </c>
      <c r="G33" s="14">
        <v>270</v>
      </c>
      <c r="H33" s="58">
        <f t="shared" si="1"/>
        <v>75</v>
      </c>
      <c r="I33" s="58">
        <f t="shared" si="2"/>
        <v>100</v>
      </c>
    </row>
    <row r="34" spans="1:9" ht="31.5" x14ac:dyDescent="0.25">
      <c r="A34" s="21" t="s">
        <v>198</v>
      </c>
      <c r="B34" s="9" t="s">
        <v>59</v>
      </c>
      <c r="C34" s="9" t="s">
        <v>45</v>
      </c>
      <c r="D34" s="64"/>
      <c r="E34" s="14">
        <v>200</v>
      </c>
      <c r="F34" s="14">
        <v>200</v>
      </c>
      <c r="G34" s="14">
        <v>199.7</v>
      </c>
      <c r="H34" s="58">
        <f t="shared" si="1"/>
        <v>99.85</v>
      </c>
      <c r="I34" s="58">
        <f t="shared" si="2"/>
        <v>99.85</v>
      </c>
    </row>
    <row r="35" spans="1:9" ht="31.5" x14ac:dyDescent="0.25">
      <c r="A35" s="16" t="s">
        <v>73</v>
      </c>
      <c r="B35" s="11" t="s">
        <v>49</v>
      </c>
      <c r="C35" s="11"/>
      <c r="D35" s="63">
        <f>D36</f>
        <v>7741</v>
      </c>
      <c r="E35" s="12">
        <f t="shared" ref="E35:G35" si="9">E36</f>
        <v>7941</v>
      </c>
      <c r="F35" s="12">
        <f t="shared" si="9"/>
        <v>7166</v>
      </c>
      <c r="G35" s="12">
        <f t="shared" si="9"/>
        <v>7166</v>
      </c>
      <c r="H35" s="59">
        <f t="shared" si="1"/>
        <v>90.240523863493266</v>
      </c>
      <c r="I35" s="59">
        <f t="shared" si="2"/>
        <v>100</v>
      </c>
    </row>
    <row r="36" spans="1:9" ht="15.75" x14ac:dyDescent="0.25">
      <c r="A36" s="7" t="s">
        <v>74</v>
      </c>
      <c r="B36" s="9" t="s">
        <v>49</v>
      </c>
      <c r="C36" s="9" t="s">
        <v>44</v>
      </c>
      <c r="D36" s="64">
        <v>7741</v>
      </c>
      <c r="E36" s="14">
        <v>7941</v>
      </c>
      <c r="F36" s="14">
        <v>7166</v>
      </c>
      <c r="G36" s="14">
        <v>7166</v>
      </c>
      <c r="H36" s="58">
        <f t="shared" si="1"/>
        <v>90.240523863493266</v>
      </c>
      <c r="I36" s="58">
        <f t="shared" si="2"/>
        <v>100</v>
      </c>
    </row>
    <row r="37" spans="1:9" ht="15.75" x14ac:dyDescent="0.25">
      <c r="A37" s="16" t="s">
        <v>75</v>
      </c>
      <c r="B37" s="11"/>
      <c r="C37" s="11"/>
      <c r="D37" s="63">
        <f>D7+D14+D16+D20+D24+D28+D30+D32+D35</f>
        <v>49599</v>
      </c>
      <c r="E37" s="12">
        <f>E7+E14+E16+E20+E24+E28+E30+E32+E35</f>
        <v>122806.9</v>
      </c>
      <c r="F37" s="12">
        <f>F7+F14+F16+F20+F24+F28+F30+F32+F35</f>
        <v>92400.5</v>
      </c>
      <c r="G37" s="12">
        <f>G7+G14+G16+G20+G24+G28+G30+G32+G35</f>
        <v>46207</v>
      </c>
      <c r="H37" s="59">
        <f t="shared" si="1"/>
        <v>37.625736013204467</v>
      </c>
      <c r="I37" s="59">
        <f t="shared" si="2"/>
        <v>50.007305155275141</v>
      </c>
    </row>
    <row r="40" spans="1:9" x14ac:dyDescent="0.25">
      <c r="D40" s="19"/>
      <c r="E40" s="19"/>
      <c r="F40" s="19"/>
      <c r="G40" s="19"/>
    </row>
  </sheetData>
  <mergeCells count="2">
    <mergeCell ref="A2:H2"/>
    <mergeCell ref="A3:G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приложение4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2019-10-10T11:08:09Z</cp:lastPrinted>
  <dcterms:created xsi:type="dcterms:W3CDTF">2013-03-26T03:35:17Z</dcterms:created>
  <dcterms:modified xsi:type="dcterms:W3CDTF">2019-10-10T11:08:28Z</dcterms:modified>
</cp:coreProperties>
</file>