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15" windowWidth="18195" windowHeight="11580" activeTab="2"/>
  </bookViews>
  <sheets>
    <sheet name="Приложение 1" sheetId="1" r:id="rId1"/>
    <sheet name="Приложение 2" sheetId="2" r:id="rId2"/>
    <sheet name="приложение 6" sheetId="6" r:id="rId3"/>
    <sheet name="приложение5" sheetId="5" r:id="rId4"/>
    <sheet name="Приложение 3" sheetId="3" r:id="rId5"/>
    <sheet name="Приложение 4" sheetId="9" r:id="rId6"/>
  </sheets>
  <calcPr calcId="145621"/>
</workbook>
</file>

<file path=xl/calcChain.xml><?xml version="1.0" encoding="utf-8"?>
<calcChain xmlns="http://schemas.openxmlformats.org/spreadsheetml/2006/main">
  <c r="D10" i="5" l="1"/>
  <c r="C10" i="5"/>
  <c r="D13" i="6"/>
  <c r="D12" i="6" s="1"/>
  <c r="C13" i="6"/>
  <c r="C12" i="6" s="1"/>
  <c r="C50" i="2"/>
  <c r="D70" i="1"/>
  <c r="D69" i="1" s="1"/>
  <c r="C70" i="1"/>
  <c r="C69" i="1" s="1"/>
  <c r="C16" i="1"/>
  <c r="D59" i="1"/>
  <c r="D53" i="1"/>
  <c r="C53" i="1"/>
  <c r="D37" i="1"/>
  <c r="C37" i="1"/>
  <c r="D35" i="1"/>
  <c r="C35" i="1"/>
  <c r="D66" i="1"/>
  <c r="C66" i="1"/>
  <c r="D16" i="1"/>
  <c r="D15" i="1" s="1"/>
  <c r="C15" i="1"/>
  <c r="D73" i="1"/>
  <c r="C73" i="1"/>
  <c r="D64" i="1"/>
  <c r="D63" i="1" s="1"/>
  <c r="C64" i="1"/>
  <c r="C63" i="1" s="1"/>
  <c r="D61" i="1"/>
  <c r="D60" i="1" s="1"/>
  <c r="C61" i="1"/>
  <c r="C60" i="1" s="1"/>
  <c r="D21" i="1"/>
  <c r="C21" i="1"/>
  <c r="C59" i="1" l="1"/>
  <c r="C58" i="1" s="1"/>
  <c r="D58" i="1"/>
  <c r="D33" i="1"/>
  <c r="D32" i="1" s="1"/>
  <c r="D31" i="1" s="1"/>
  <c r="C32" i="1"/>
  <c r="C31" i="1" s="1"/>
  <c r="C33" i="1"/>
  <c r="D56" i="1"/>
  <c r="D52" i="1" s="1"/>
  <c r="C56" i="1"/>
  <c r="C52" i="1" s="1"/>
  <c r="D50" i="1"/>
  <c r="C50" i="1"/>
  <c r="D48" i="1"/>
  <c r="D47" i="1" s="1"/>
  <c r="C48" i="1"/>
  <c r="C47" i="1" s="1"/>
  <c r="D45" i="1"/>
  <c r="D44" i="1" s="1"/>
  <c r="D43" i="1" s="1"/>
  <c r="C45" i="1"/>
  <c r="C44" i="1" s="1"/>
  <c r="C43" i="1" s="1"/>
  <c r="D41" i="1"/>
  <c r="D40" i="1" s="1"/>
  <c r="D39" i="1" s="1"/>
  <c r="C41" i="1"/>
  <c r="C40" i="1" s="1"/>
  <c r="C39" i="1" s="1"/>
  <c r="G52" i="9"/>
  <c r="I116" i="9"/>
  <c r="I115" i="9" s="1"/>
  <c r="I114" i="9" s="1"/>
  <c r="H116" i="9"/>
  <c r="H115" i="9" s="1"/>
  <c r="H114" i="9" s="1"/>
  <c r="I107" i="9"/>
  <c r="I108" i="9"/>
  <c r="H107" i="9"/>
  <c r="H106" i="9" s="1"/>
  <c r="H108" i="9"/>
  <c r="H110" i="9"/>
  <c r="H111" i="9"/>
  <c r="I111" i="9"/>
  <c r="I110" i="9" s="1"/>
  <c r="I106" i="9" s="1"/>
  <c r="G111" i="9"/>
  <c r="G110" i="9" s="1"/>
  <c r="H96" i="9"/>
  <c r="H97" i="9"/>
  <c r="I97" i="9"/>
  <c r="I96" i="9" s="1"/>
  <c r="G97" i="9"/>
  <c r="G96" i="9" s="1"/>
  <c r="G8" i="9" s="1"/>
  <c r="G118" i="9" s="1"/>
  <c r="I91" i="9"/>
  <c r="I90" i="9" s="1"/>
  <c r="I89" i="9" s="1"/>
  <c r="H91" i="9"/>
  <c r="H90" i="9" s="1"/>
  <c r="H89" i="9" s="1"/>
  <c r="I78" i="9"/>
  <c r="H78" i="9"/>
  <c r="I69" i="9"/>
  <c r="H69" i="9"/>
  <c r="H63" i="9"/>
  <c r="I63" i="9"/>
  <c r="I62" i="9" s="1"/>
  <c r="I61" i="9" s="1"/>
  <c r="H65" i="9"/>
  <c r="I65" i="9"/>
  <c r="H67" i="9"/>
  <c r="I67" i="9"/>
  <c r="G67" i="9"/>
  <c r="G65" i="9"/>
  <c r="G63" i="9"/>
  <c r="G51" i="9"/>
  <c r="I59" i="9"/>
  <c r="I58" i="9" s="1"/>
  <c r="H59" i="9"/>
  <c r="H58" i="9" s="1"/>
  <c r="I56" i="9"/>
  <c r="I55" i="9" s="1"/>
  <c r="H56" i="9"/>
  <c r="H55" i="9" s="1"/>
  <c r="I53" i="9"/>
  <c r="I51" i="9" s="1"/>
  <c r="H53" i="9"/>
  <c r="H51" i="9" s="1"/>
  <c r="I48" i="9"/>
  <c r="H48" i="9"/>
  <c r="I45" i="9"/>
  <c r="H45" i="9"/>
  <c r="I47" i="9"/>
  <c r="H47" i="9"/>
  <c r="I44" i="9"/>
  <c r="H44" i="9"/>
  <c r="I42" i="9"/>
  <c r="I41" i="9" s="1"/>
  <c r="H42" i="9"/>
  <c r="I38" i="9"/>
  <c r="I37" i="9" s="1"/>
  <c r="I36" i="9" s="1"/>
  <c r="H38" i="9"/>
  <c r="H37" i="9" s="1"/>
  <c r="H36" i="9" s="1"/>
  <c r="I25" i="9"/>
  <c r="H25" i="9"/>
  <c r="H22" i="9"/>
  <c r="G22" i="9"/>
  <c r="I22" i="9"/>
  <c r="I24" i="9"/>
  <c r="H24" i="9"/>
  <c r="I13" i="9"/>
  <c r="I10" i="9" s="1"/>
  <c r="I9" i="9" s="1"/>
  <c r="I18" i="9"/>
  <c r="H18" i="9"/>
  <c r="H13" i="9"/>
  <c r="H10" i="9" s="1"/>
  <c r="H9" i="9" s="1"/>
  <c r="E13" i="3"/>
  <c r="F13" i="3"/>
  <c r="D13" i="3"/>
  <c r="E9" i="3"/>
  <c r="F9" i="3"/>
  <c r="D9" i="3"/>
  <c r="H52" i="9" l="1"/>
  <c r="I52" i="9"/>
  <c r="I8" i="9"/>
  <c r="I118" i="9" s="1"/>
  <c r="H41" i="9"/>
  <c r="H8" i="9" s="1"/>
  <c r="H118" i="9" s="1"/>
  <c r="H62" i="9"/>
  <c r="H61" i="9" s="1"/>
  <c r="G62" i="9"/>
  <c r="E19" i="3" l="1"/>
  <c r="F19" i="3"/>
  <c r="D19" i="3"/>
  <c r="D29" i="1" l="1"/>
  <c r="C29" i="1"/>
  <c r="D27" i="1"/>
  <c r="C27" i="1"/>
  <c r="C24" i="1"/>
  <c r="D24" i="1"/>
  <c r="D13" i="5" l="1"/>
  <c r="C13" i="5"/>
  <c r="E34" i="3" l="1"/>
  <c r="F34" i="3"/>
  <c r="D34" i="3"/>
  <c r="E31" i="3"/>
  <c r="F31" i="3"/>
  <c r="D31" i="3"/>
  <c r="E29" i="3"/>
  <c r="F29" i="3"/>
  <c r="D29" i="3"/>
  <c r="E27" i="3"/>
  <c r="F27" i="3"/>
  <c r="D27" i="3"/>
  <c r="E23" i="3"/>
  <c r="F23" i="3"/>
  <c r="D23" i="3"/>
  <c r="E15" i="3"/>
  <c r="F15" i="3"/>
  <c r="D15" i="3"/>
  <c r="D10" i="1"/>
  <c r="D9" i="1" s="1"/>
  <c r="C10" i="1"/>
  <c r="C9" i="1" s="1"/>
  <c r="D26" i="1"/>
  <c r="C26" i="1"/>
  <c r="C8" i="1" l="1"/>
  <c r="C75" i="1" s="1"/>
  <c r="D36" i="3"/>
  <c r="E36" i="3"/>
  <c r="F36" i="3"/>
  <c r="C23" i="1"/>
  <c r="D23" i="1"/>
  <c r="D8" i="1" s="1"/>
  <c r="D75" i="1" s="1"/>
</calcChain>
</file>

<file path=xl/sharedStrings.xml><?xml version="1.0" encoding="utf-8"?>
<sst xmlns="http://schemas.openxmlformats.org/spreadsheetml/2006/main" count="872" uniqueCount="412">
  <si>
    <t>(тыс. руб.)</t>
  </si>
  <si>
    <t>Код БК</t>
  </si>
  <si>
    <t>Наименование доходного источника</t>
  </si>
  <si>
    <t>Кассовое исполнение</t>
  </si>
  <si>
    <t>3</t>
  </si>
  <si>
    <t>000 10000000000000 000</t>
  </si>
  <si>
    <t>НАЛОГОВЫЕ И НЕНАЛОГОВЫЕ ДОХОДЫ</t>
  </si>
  <si>
    <t>000 10100000000000 000</t>
  </si>
  <si>
    <t>НАЛОГИ НА ПРИБЫЛЬ, ДОХОДЫ</t>
  </si>
  <si>
    <t>000 10102000010000 110</t>
  </si>
  <si>
    <t>Налог на доходы физических лиц</t>
  </si>
  <si>
    <t>182 10102010010000 110</t>
  </si>
  <si>
    <t>Налог на доходы физических лиц с доходов, полученных физическими лицами, являющимися налоговыми резидентами Российской Федерации в виде дивидендов от долевого участия в деятельности организаций</t>
  </si>
  <si>
    <t>182 10102030010000 110</t>
  </si>
  <si>
    <t>182 10102040010000 110</t>
  </si>
  <si>
    <t>000 10600000000000 000</t>
  </si>
  <si>
    <t>НАЛОГИ НА ИМУЩЕСТВО</t>
  </si>
  <si>
    <t>000 10601000000000 110</t>
  </si>
  <si>
    <t>Налог на имущество физических лиц</t>
  </si>
  <si>
    <t>000 10606000000000 110</t>
  </si>
  <si>
    <t>Земельный налог</t>
  </si>
  <si>
    <t>000 10606010000000 110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</si>
  <si>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</t>
  </si>
  <si>
    <t>000 10606020000000 110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</si>
  <si>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</t>
  </si>
  <si>
    <t>000 11100000000000 000</t>
  </si>
  <si>
    <t>ДОХОДЫ ОТ ИСПОЛЬЗОВАНИЯ ИМУЩЕСТВА, НАХОДЯЩЕГОСЯ В ГОСУДАРСТВЕННОЙ И МУНИЦИПАЛЬНОЙ СОБСТВЕННОСТИ</t>
  </si>
  <si>
    <t>000 11105000000000 120</t>
  </si>
  <si>
    <t>000 11105010000000 120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</si>
  <si>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</si>
  <si>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000 11300000000000 000</t>
  </si>
  <si>
    <t>ДОХОДЫ ОТ ОКАЗАНИЯ ПЛАТНЫХ УСЛУГ И КОМПЕНСАЦИИ ЗАТРАТ ГОСУДАРСТВА</t>
  </si>
  <si>
    <t>000 11400000000000 000</t>
  </si>
  <si>
    <t>ДОХОДЫ ОТ ПРОДАЖИ МАТЕРИАЛЬНЫХ И НЕМАТЕРИАЛЬНЫХ АКТИВОВ</t>
  </si>
  <si>
    <t>000 11402000000000 000</t>
  </si>
  <si>
    <t>Доходы от реализации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</si>
  <si>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000 11406000000000 430</t>
  </si>
  <si>
    <t>Доходы от продажи земельных участков, находящихся в государственной и муниципальной собственности (за исключением земельных участков бюджетных и автономных учреждений)</t>
  </si>
  <si>
    <t>000 11406010000000 430</t>
  </si>
  <si>
    <t>Доходы от продажи земельных участков, государственная собственность на которые не разграничена</t>
  </si>
  <si>
    <t>000 20200000000000 000</t>
  </si>
  <si>
    <t>БЕЗВОЗМЕЗДНЫЕ ПОСТУПЛЕНИЯ ОТ ДРУГИХ БЮДЖЕТОВ БЮДЖЕТНОЙ СИСТЕМЫ РОССИЙСКОЙ ФЕДЕРАЦИИ</t>
  </si>
  <si>
    <t>000 20201000000000 151</t>
  </si>
  <si>
    <t>Дотации бюджетам субъектов Российской Федерации и муниципальных образований</t>
  </si>
  <si>
    <t>000 20201001000000 151</t>
  </si>
  <si>
    <t>Дотации на выравнивание бюджетной обеспеченности</t>
  </si>
  <si>
    <t>000 20203000000000 151</t>
  </si>
  <si>
    <t>Субвенции бюджетам субъектов Российской Федерации и муниципальных образований</t>
  </si>
  <si>
    <t>000 20204000000000 151</t>
  </si>
  <si>
    <t>Иные межбюджетные трансферты</t>
  </si>
  <si>
    <t>Доходы бюджета - всего</t>
  </si>
  <si>
    <t>Уточненный план</t>
  </si>
  <si>
    <t>Приложение 1</t>
  </si>
  <si>
    <t>к решению Боровской</t>
  </si>
  <si>
    <t>поселковой Думы</t>
  </si>
  <si>
    <t>Доходы бюджета муниципального образования поселок Боровский</t>
  </si>
  <si>
    <t>182 10102020010000 110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</si>
  <si>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ФедерацииФедерации, за исключением доходов, полученных физическими лицами, зарегистрированными в качестве индивидуальных предпринимателей, частных нотариусов и других лиц, занимающихся частной практикой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</si>
  <si>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</si>
  <si>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у физических лиц на основании патента в соответствии со статьей 227.1 Налогового кодекса Российской Федерации</t>
  </si>
  <si>
    <t>182 10601030100000 110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</si>
  <si>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</si>
  <si>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182 10606013100000 110</t>
  </si>
  <si>
    <t>Земельный налог, взимаемый по ставкам, установленным в соответствии с подпунктом 1 пункта 1 статьи 394 Налогового кодекса Российской Федерации и применяемым к объектам налогообложения, расположенным в границах поселений</t>
  </si>
  <si>
    <t>182 10606023100000 110</t>
  </si>
  <si>
    <t>Земельный налог, взимаемый по ставкам, установленным в соответствии с подпунктом 2 пункта 1 статьи 394 Налогового кодекса Российской Федерации и применяемым к объектам налогообложения, расположенным в границах поселений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</si>
  <si>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</si>
  <si>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участков</t>
  </si>
  <si>
    <t>102 11105013100000 120</t>
  </si>
  <si>
    <t>000 11302000000000 130</t>
  </si>
  <si>
    <t>Доходы от компенсации затрат государства</t>
  </si>
  <si>
    <t>Прочие доходы от компенсации затрат государства</t>
  </si>
  <si>
    <t>000 11302900000000 130</t>
  </si>
  <si>
    <t>066  11302995100000 130</t>
  </si>
  <si>
    <t>Прочие доходы от компенсации затрат бюджетов поселений</t>
  </si>
  <si>
    <t>Доходы от реализации имущества, находящегося в собственности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</si>
  <si>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000 11402050100000 410</t>
  </si>
  <si>
    <t>066  11402053100000 410</t>
  </si>
  <si>
    <t>Доходы от реализации иного имущества, находящегося в собственности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</si>
  <si>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 от продажи земельных участков, государственная собственность на которые не разграничена и которые расположены в границах поселений</t>
  </si>
  <si>
    <t>102 11406013100000 430</t>
  </si>
  <si>
    <t>066 20201001100000 151</t>
  </si>
  <si>
    <t>Дотации бюджетам поселений на выравнивание бюджетной обеспеченности</t>
  </si>
  <si>
    <t>000 20203010000000 151</t>
  </si>
  <si>
    <t xml:space="preserve">Субвенции бюджетам на осуществление первичного воинского учета на территориях, где отсутствуют военные комиссариаты  </t>
  </si>
  <si>
    <t xml:space="preserve">066 20203015100000 151 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</si>
  <si>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</si>
  <si>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066 20204999100000 151</t>
  </si>
  <si>
    <t>Прочие межбюджетные трансферты, передаваемые бюджетам поселений</t>
  </si>
  <si>
    <t>Код дохода по бюджетной классификации</t>
  </si>
  <si>
    <t>Наименование показателя</t>
  </si>
  <si>
    <t>000 10102010011000 110</t>
  </si>
  <si>
    <t>000 10102010012000 110</t>
  </si>
  <si>
    <t>Налог на доходы физических лиц с доходов, полученных физическими лицами, являющимися налоговыми резидентами Российской Федерации в виде дивидендов от долевого участия в деятельности организаций (пени, проценты)</t>
  </si>
  <si>
    <t>000 10102010013000 110</t>
  </si>
  <si>
    <t>Налог на доходы физических лиц с доходов, полученных физическими лицами, являющимися налоговыми резидентами Российской Федерации в виде дивидендов от долевого участия в деятельности организаций (взыскания)</t>
  </si>
  <si>
    <t>000 10102030011000 110</t>
  </si>
  <si>
    <t>000 10102030012000 110</t>
  </si>
  <si>
    <t>000 10102030013000 110</t>
  </si>
  <si>
    <t>000 10102040011000 110</t>
  </si>
  <si>
    <t>000 10102020011000 110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</si>
  <si>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ФедерацииФедерации, за исключением доходов, полученных физическими лицами, зарегистрированными в качестве индивидуальных предпринимателей, частных нотариусов и других лиц, занимающихся частной практикой (пени, проценты)</t>
  </si>
  <si>
    <t>000 10102020012000 110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</si>
  <si>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Федерации(пени, проценты)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</si>
  <si>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Федерации(взыскания)</t>
  </si>
  <si>
    <t>Налог на имущество физических лиц, взимаемый по ставкам, применяемым к объектам налогообложения, расположенным в границах поселений (пени, проценты)</t>
  </si>
  <si>
    <t>000 10606013101000 110</t>
  </si>
  <si>
    <t>000 10601030101000 110</t>
  </si>
  <si>
    <t>000 10601030102000 110</t>
  </si>
  <si>
    <t>000 10606013102000 110</t>
  </si>
  <si>
    <t>Земельный налог, взимаемый по ставкам, установленным в соответствии с подпунктом 1 пункта 1 статьи 394 Налогового кодекса Российской Федерации и применяемым к объектам налогообложения, расположенным в границах поселений (пени,проценты)</t>
  </si>
  <si>
    <t>Земельный налог, взимаемый по ставкам, установленным в соответствии с подпунктом 1 пункта 1 статьи 394 Налогового кодекса Российской Федерации и применяемым к объектам налогообложения, расположенным в границах поселений (взыскания)</t>
  </si>
  <si>
    <t>000 10606013103000 110</t>
  </si>
  <si>
    <t>Земельный налог, взимаемый по ставкам, установленным в соответствии с подпунктом 2 пункта 1 статьи 394 Налогового кодекса Российской Федерации и применяемым к объектам налогообложения, расположенным в границах поселений (пени, проценты)</t>
  </si>
  <si>
    <t>Земельный налог, взимаемый по ставкам, установленным в соответствии с подпунктом 2 пункта 1 статьи 394 Налогового кодекса Российской Федерации и применяемым к объектам налогообложения, расположенным в границах поселений(взыскания)</t>
  </si>
  <si>
    <t>000 10606023101000 110</t>
  </si>
  <si>
    <t>000 10606023102000 110</t>
  </si>
  <si>
    <t>000 10606023103000 110</t>
  </si>
  <si>
    <t>000 11105013100007 120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</si>
  <si>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участков (аренда земельных участков юридические лица)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</si>
  <si>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участков (аренда земельных участков физические лица)</t>
  </si>
  <si>
    <t>000  11302995100000 130</t>
  </si>
  <si>
    <t>000  11402053100000 410</t>
  </si>
  <si>
    <t>000 11406013100000 430</t>
  </si>
  <si>
    <t>000 20201001100000 151</t>
  </si>
  <si>
    <t xml:space="preserve">000 20203015100000 151 </t>
  </si>
  <si>
    <t>000 20204999100000 151</t>
  </si>
  <si>
    <t>Приложение 2</t>
  </si>
  <si>
    <t>Наименование</t>
  </si>
  <si>
    <t>Раз-дел</t>
  </si>
  <si>
    <t>Под-раз-дел</t>
  </si>
  <si>
    <t>2</t>
  </si>
  <si>
    <t>4</t>
  </si>
  <si>
    <t>5</t>
  </si>
  <si>
    <t>6</t>
  </si>
  <si>
    <t>ОБЩЕГОСУДАРСТВЕННЫЕ ВОПРОСЫ</t>
  </si>
  <si>
    <t>01</t>
  </si>
  <si>
    <t>02</t>
  </si>
  <si>
    <t>03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</si>
  <si>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</si>
  <si>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</si>
  <si>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07</t>
  </si>
  <si>
    <t>11</t>
  </si>
  <si>
    <t>Другие общегосударственные вопросы</t>
  </si>
  <si>
    <t>13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</si>
  <si>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</si>
  <si>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</si>
  <si>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09</t>
  </si>
  <si>
    <t>Другие вопросы в области национальной безопасности и правоохранительной деятельности</t>
  </si>
  <si>
    <t>14</t>
  </si>
  <si>
    <t>НАЦИОНАЛЬНАЯ ЭКОНОМИКА</t>
  </si>
  <si>
    <t>08</t>
  </si>
  <si>
    <t>10</t>
  </si>
  <si>
    <t>Другие вопросы в области национальной экономики</t>
  </si>
  <si>
    <t>12</t>
  </si>
  <si>
    <t>ЖИЛИЩНО-КОММУНАЛЬНОЕ ХОЗЯЙСТВО</t>
  </si>
  <si>
    <t>05</t>
  </si>
  <si>
    <t>Жилищное хозяйство</t>
  </si>
  <si>
    <t>Коммунальное хозяйство</t>
  </si>
  <si>
    <t>Благоустройство</t>
  </si>
  <si>
    <t>ОБРАЗОВАНИЕ</t>
  </si>
  <si>
    <t>Молодежная политика и оздоровление детей</t>
  </si>
  <si>
    <t>КУЛЬТУРА, КИНЕМАТОГРАФИЯ</t>
  </si>
  <si>
    <t>Культура</t>
  </si>
  <si>
    <t>СОЦИАЛЬНАЯ ПОЛИТИКА</t>
  </si>
  <si>
    <t>Пенсионное обеспечение</t>
  </si>
  <si>
    <t>Социальное обеспечение населения</t>
  </si>
  <si>
    <t>ФИЗИЧЕСКАЯ КУЛЬТУРА И СПОРТ</t>
  </si>
  <si>
    <t>Массовый спорт</t>
  </si>
  <si>
    <t>Итого</t>
  </si>
  <si>
    <t>Национальная оборона</t>
  </si>
  <si>
    <t>Мобилизационная и вневойсковая подготовка</t>
  </si>
  <si>
    <t>НАЦИОНАЛЬНАЯ ОБОРОНА</t>
  </si>
  <si>
    <t>Дорожное хозяйство (дорожные фонды)</t>
  </si>
  <si>
    <t>Приложение 3</t>
  </si>
  <si>
    <t>Расходы бюджета муниципального образования поселок Боровский по</t>
  </si>
  <si>
    <t>Обеспечение пожарной безопасности</t>
  </si>
  <si>
    <t>Рз</t>
  </si>
  <si>
    <t>ВР</t>
  </si>
  <si>
    <t>Общегосударственные вопросы, всего</t>
  </si>
  <si>
    <t>Прочая закупка товаров, работ и услуг для муниципальных нужд</t>
  </si>
  <si>
    <t>Функционирование Правительства Российской Федерации, высших органов исполнительной власти субъектов Российской Федерации, местных администраций</t>
  </si>
  <si>
    <t>Иные бюджетные ассигнования</t>
  </si>
  <si>
    <t>Оценка недвижимости, признание прав и регулирование отношений по государственной и муниципальной собственности</t>
  </si>
  <si>
    <t>Мобилизационная  и вневойсковая подготовка</t>
  </si>
  <si>
    <t>Осуществление первичного воинского учета на территориях, где отсутствуют военные комиссариаты</t>
  </si>
  <si>
    <t>Национальная безопасность и правоохранительная деятельность</t>
  </si>
  <si>
    <t>Жилищно-коммунальное хозяйство</t>
  </si>
  <si>
    <t>Образование</t>
  </si>
  <si>
    <t>Культура и кинематография, всего</t>
  </si>
  <si>
    <t>Социальная политика, всего</t>
  </si>
  <si>
    <t>Доплаты к пенсиям муниципальных служащих</t>
  </si>
  <si>
    <t>Мероприятия в области социальной политики</t>
  </si>
  <si>
    <t>Физическая культура и спорт</t>
  </si>
  <si>
    <t>Администрация муниципального образования поселок Боровский</t>
  </si>
  <si>
    <t>Утвержденный бюджет</t>
  </si>
  <si>
    <t>Уточненный бюджет</t>
  </si>
  <si>
    <t>Администратор</t>
  </si>
  <si>
    <t>066</t>
  </si>
  <si>
    <t>00</t>
  </si>
  <si>
    <t>Приложение 4</t>
  </si>
  <si>
    <t>Код бюджетной классификации</t>
  </si>
  <si>
    <t xml:space="preserve">Наименование кода </t>
  </si>
  <si>
    <t>План</t>
  </si>
  <si>
    <t>Исполнено</t>
  </si>
  <si>
    <t>066 01 05 00 00 10 0000 000</t>
  </si>
  <si>
    <t>Изменение остатков средств на счетах по учету средств бюджета</t>
  </si>
  <si>
    <t>066 01 05 02 01 10 0000 510</t>
  </si>
  <si>
    <t>Увеличение прочих остатков денежных  средств бюджетов</t>
  </si>
  <si>
    <t>066 01 05 02 01 10 0000 610</t>
  </si>
  <si>
    <t>Уменьшение прочих  остатков денежных средств бюджетов</t>
  </si>
  <si>
    <t>ВСЕГО источников внутреннего финансирования</t>
  </si>
  <si>
    <t>по кодам групп, подгрупп, статей, видов источников финансирования дефицитов бюджетов классификации операций сектора государственного управления, относящихся к источникам финансирования дефицита бюджета</t>
  </si>
  <si>
    <t xml:space="preserve">Наименование кода группы, подгруппы, статьи, вида источника финансирования дефицитов бюджетов, кода классификации операций сектора государственного управления, относящихся к источникам финансирования дефицитов бюджетов Российской Федерации </t>
  </si>
  <si>
    <t>Источники внутреннего финансирования дефицита бюджета - всего</t>
  </si>
  <si>
    <t>000 01 05 00 00 00 0000 000</t>
  </si>
  <si>
    <t>Изменение остатков средств на счетах по учету  средств бюджета</t>
  </si>
  <si>
    <t>000 01 05 00 00 00 0000 500</t>
  </si>
  <si>
    <t>Увеличение остатков средств бюджетов</t>
  </si>
  <si>
    <t>000 01 05 02 00 00 0000 500</t>
  </si>
  <si>
    <t>Увеличение прочих остатков средств бюджетов</t>
  </si>
  <si>
    <t>000 01 05 02 01 00 0000 510</t>
  </si>
  <si>
    <t>Увеличение прочих остатков денежных средств  бюджетов</t>
  </si>
  <si>
    <t>000 01 05 02 01 10 0000 510</t>
  </si>
  <si>
    <t>Увеличение прочих остатков денежных средств  бюджетов поселений</t>
  </si>
  <si>
    <t>000 01 05 00 00 00 0000 600</t>
  </si>
  <si>
    <t>Уменьшение остатков средств бюджетов</t>
  </si>
  <si>
    <t>000 01 05 02 00 00 0000 600</t>
  </si>
  <si>
    <t>Уменьшение прочих остатков средств бюджетов</t>
  </si>
  <si>
    <t>000 01 05 02 01 00 0000 610</t>
  </si>
  <si>
    <t>Уменьшение прочих остатков денежных средств  бюджетов</t>
  </si>
  <si>
    <t>000 01 05 02 01 10 0000 610</t>
  </si>
  <si>
    <t>Уменьшение прочих остатков денежных средств  бюджетов поселений</t>
  </si>
  <si>
    <t>Исполнение бюджета</t>
  </si>
  <si>
    <t>по источникам финансирования дефицита бюджета</t>
  </si>
  <si>
    <t>Приложение 5</t>
  </si>
  <si>
    <t>Приложение 6</t>
  </si>
  <si>
    <t>000 1 05 0000000 0000 000</t>
  </si>
  <si>
    <t>НАЛОГИ НА СОВОКУПНЫЙ ДОХОД</t>
  </si>
  <si>
    <t>Единый сельскохозяйственный налог</t>
  </si>
  <si>
    <t>182 10503000000000 110</t>
  </si>
  <si>
    <t>Доходы от сдачи в аренду имущества, составляющего казну поселений (за исключением земельных участков)</t>
  </si>
  <si>
    <t>066 11105075100000 120</t>
  </si>
  <si>
    <t>Доходы от продажи земельных участков, находящиеся в муниципальной собственности</t>
  </si>
  <si>
    <t>066 11406025100000 430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</si>
  <si>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</si>
  <si>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 xml:space="preserve"> Прочие поступления от денежных взысканий (штрафов) и
 иных сумм в возмещение ущерба
</t>
  </si>
  <si>
    <t>Прочие поступления от денежных взысканий (штрафов) и иных сумм в возмещение ущерба, зачисляемые в бюджеты поселений</t>
  </si>
  <si>
    <t>000 11600000000000 000</t>
  </si>
  <si>
    <t>ШТРАФЫ, САНКЦИИ, ВОЗМЕЩЕНИЕ УЩЕРБА</t>
  </si>
  <si>
    <t xml:space="preserve">Доходы бюджетов поселений  от
возврата           бюджетными
учреждениями         остатков
субсидий прошлых лет         
</t>
  </si>
  <si>
    <t>Возврат остатков субсидий, субвенций и иных межбюджетных трансфертов, имеющих целевое назначение, прошлых лет из бюджетов поселений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</si>
  <si>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</si>
  <si>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000 21800000000000 151</t>
  </si>
  <si>
    <t>066 21805010100000 151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</si>
  <si>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</si>
  <si>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</si>
  <si>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Связь и информатика</t>
  </si>
  <si>
    <t xml:space="preserve">Исполнено </t>
  </si>
  <si>
    <t>000 11105013100008 120</t>
  </si>
  <si>
    <t>000 11105075100000 120</t>
  </si>
  <si>
    <t>066 169005010 0000 140</t>
  </si>
  <si>
    <t>000 11406025100000 430</t>
  </si>
  <si>
    <t>000 169005010 0000 140</t>
  </si>
  <si>
    <t>000 21805010100000 151</t>
  </si>
  <si>
    <t>000 21905 000100000 151</t>
  </si>
  <si>
    <t>000 10503010011000 110</t>
  </si>
  <si>
    <t>(тыс.руб.)</t>
  </si>
  <si>
    <t>ДОХОДЫ БЮДЖЕТА  - ВСЕГО</t>
  </si>
  <si>
    <t>разделам и подразделам классификации расходов бюджетов за 2014год</t>
  </si>
  <si>
    <t>Утвержденный план на 2014 год</t>
  </si>
  <si>
    <t>Уточненный план на 2014 год</t>
  </si>
  <si>
    <t>Исполнено за 2014 год</t>
  </si>
  <si>
    <t xml:space="preserve">Расходы бюджета муниципального образования поселок Боровский по ведомственной структуре расходов бюджета за 2014 год </t>
  </si>
  <si>
    <r>
      <t>Глава местной администрации (исполнительно-распорядительного органа местной администрации),</t>
    </r>
    <r>
      <rPr>
        <sz val="12"/>
        <color rgb="FF000000"/>
        <rFont val="Times New Roman"/>
        <family val="1"/>
        <charset val="204"/>
      </rPr>
      <t xml:space="preserve"> в рамках программы «Развитие муниципальной службы в муниципальном  образовании поселок Боровский»</t>
    </r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</si>
  <si>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</si>
  <si>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r>
      <t xml:space="preserve">Центральный аппарат (обеспечение деятельности органов местного самоуправления), </t>
    </r>
    <r>
      <rPr>
        <sz val="12"/>
        <color rgb="FF000000"/>
        <rFont val="Times New Roman"/>
        <family val="1"/>
        <charset val="204"/>
      </rPr>
      <t>в рамках программы «Развитие муниципальной службы в муниципальном  образовании поселок Боровский»</t>
    </r>
  </si>
  <si>
    <t>Закупка товаров, работ и услуг для государственных (муниципальных) нужд</t>
  </si>
  <si>
    <r>
      <t xml:space="preserve">Центральный аппарат (обеспечение деятельности органов местного самоуправления), </t>
    </r>
    <r>
      <rPr>
        <sz val="12"/>
        <color rgb="FF000000"/>
        <rFont val="Times New Roman"/>
        <family val="1"/>
        <charset val="204"/>
      </rPr>
      <t>в рамках программы «Повышение эффективности управления и распоряжения собственностью муниципального образования поселок Боровский»</t>
    </r>
  </si>
  <si>
    <t>Иные межбюджетные трансферты, передаваемые органами местного самоуправления муниципального образования бюджету района на решение вопросов местного значения</t>
  </si>
  <si>
    <t>Межбюджетные трансферты</t>
  </si>
  <si>
    <r>
      <t>Выполнение других обязательств органов местного самоуправления,</t>
    </r>
    <r>
      <rPr>
        <sz val="12"/>
        <color rgb="FF000000"/>
        <rFont val="Times New Roman"/>
        <family val="1"/>
        <charset val="204"/>
      </rPr>
      <t xml:space="preserve"> в рамках реализации ведомственной программы «Развитие муниципальной службы в муниципальном  образовании поселок Боровский»</t>
    </r>
  </si>
  <si>
    <r>
      <t>Выполнение других обязательств органов местного самоуправления,</t>
    </r>
    <r>
      <rPr>
        <sz val="12"/>
        <color rgb="FF000000"/>
        <rFont val="Times New Roman"/>
        <family val="1"/>
        <charset val="204"/>
      </rPr>
      <t xml:space="preserve"> в рамках реализации программы «Повышение эффективности управления и распоряжения собственностью муниципального образования поселок Боровский»</t>
    </r>
  </si>
  <si>
    <r>
      <t xml:space="preserve">Предупреждение и ликвидация последствий чрезвычайных ситуаций и стихийных бедствий природного и техногенного характера в рамках реализации программы </t>
    </r>
    <r>
      <rPr>
        <sz val="12"/>
        <color rgb="FF000000"/>
        <rFont val="Times New Roman"/>
        <family val="1"/>
        <charset val="204"/>
      </rPr>
      <t>«Обеспечение безопасности жизнедеятельности на территории поселка Боровский»</t>
    </r>
  </si>
  <si>
    <r>
      <t xml:space="preserve">Обеспечение функционирования подразделений добровольной пожарной охраны, в рамках реализации программы </t>
    </r>
    <r>
      <rPr>
        <sz val="12"/>
        <color rgb="FF000000"/>
        <rFont val="Times New Roman"/>
        <family val="1"/>
        <charset val="204"/>
      </rPr>
      <t xml:space="preserve"> «Обеспечение безопасности жизнедеятельности на территории поселка Боровский»</t>
    </r>
  </si>
  <si>
    <r>
      <t xml:space="preserve">Обеспечение деятельности народных дружин, в рамках реализации программы </t>
    </r>
    <r>
      <rPr>
        <sz val="12"/>
        <color rgb="FF000000"/>
        <rFont val="Times New Roman"/>
        <family val="1"/>
        <charset val="204"/>
      </rPr>
      <t>«Обеспечение безопасности жизнедеятельности на территории поселка Боровский»</t>
    </r>
  </si>
  <si>
    <t>Национальная экономика, всего</t>
  </si>
  <si>
    <r>
      <t>Поддержка дорожного хозяйства в рамках программы «</t>
    </r>
    <r>
      <rPr>
        <sz val="12"/>
        <color rgb="FF000000"/>
        <rFont val="Times New Roman"/>
        <family val="1"/>
        <charset val="204"/>
      </rPr>
      <t>Развитие дорожной инфраструктуры муниципального образования поселок Боровский» за счет средств дорожного фонда</t>
    </r>
  </si>
  <si>
    <r>
      <t>Иные межбюджетные трансферты, передаваемые органами местного самоуправления муниципального образования бюджету района на решение вопросов местного значения, в рамках программы «</t>
    </r>
    <r>
      <rPr>
        <sz val="12"/>
        <color rgb="FF000000"/>
        <rFont val="Times New Roman"/>
        <family val="1"/>
        <charset val="204"/>
      </rPr>
      <t>Модернизация и капитальный ремонт объектов коммунальной инфраструктуры муниципального образования поселок Боровский»</t>
    </r>
  </si>
  <si>
    <r>
      <t>Отдельные мероприятия, осуществляемые в рамках благоустройства в рамках программы «</t>
    </r>
    <r>
      <rPr>
        <sz val="12"/>
        <color rgb="FF000000"/>
        <rFont val="Times New Roman"/>
        <family val="1"/>
        <charset val="204"/>
      </rPr>
      <t>Благоустройство территории муниципального образования поселок Боровский»</t>
    </r>
  </si>
  <si>
    <r>
      <t>Мероприятия в области молодежной политики,</t>
    </r>
    <r>
      <rPr>
        <sz val="12"/>
        <color rgb="FF000000"/>
        <rFont val="Times New Roman"/>
        <family val="1"/>
        <charset val="204"/>
      </rPr>
      <t xml:space="preserve"> в рамках реализации программы «Основные направления развития молодежной политики в муниципальном  образовании поселок Боровский»</t>
    </r>
  </si>
  <si>
    <r>
      <t xml:space="preserve">Обеспечение деятельности подведомственных учреждений (учреждения культуры), в рамках </t>
    </r>
    <r>
      <rPr>
        <sz val="12"/>
        <color rgb="FF000000"/>
        <rFont val="Times New Roman"/>
        <family val="1"/>
        <charset val="204"/>
      </rPr>
      <t>программы «Основные направления развития культурно-досуговой деятельности в муниципальном образовании поселок Боровский»</t>
    </r>
  </si>
  <si>
    <t>Предоставление субсидий бюджетным, автономным учреждениям и иным некоммерческим организациям</t>
  </si>
  <si>
    <r>
      <t xml:space="preserve">Обеспечение деятельности подведомственных учреждений (учреждения по библиотечному обслуживанию населения), в рамках </t>
    </r>
    <r>
      <rPr>
        <sz val="12"/>
        <color rgb="FF000000"/>
        <rFont val="Times New Roman"/>
        <family val="1"/>
        <charset val="204"/>
      </rPr>
      <t>программы «Создание библиотечно-исторического центра муниципального образования поселок Боровский»</t>
    </r>
  </si>
  <si>
    <t>Социальное обеспечение и иные выплаты населению</t>
  </si>
  <si>
    <r>
      <t>Обеспечение деятельности подведомственных учреждений (учреждения физкультуры и спорта),</t>
    </r>
    <r>
      <rPr>
        <sz val="12"/>
        <color rgb="FF000000"/>
        <rFont val="Times New Roman"/>
        <family val="1"/>
        <charset val="204"/>
      </rPr>
      <t xml:space="preserve"> в рамках программы «Основные направления развития физической культуры  и спорта в муниципальном образовании поселок Боровский»</t>
    </r>
  </si>
  <si>
    <t xml:space="preserve">    Пр</t>
  </si>
  <si>
    <t>ЦСР</t>
  </si>
  <si>
    <t xml:space="preserve">       01 0 7029</t>
  </si>
  <si>
    <t>01 0 7029</t>
  </si>
  <si>
    <t>02 0 7029</t>
  </si>
  <si>
    <t>99 0 9002</t>
  </si>
  <si>
    <t>99 0 5118</t>
  </si>
  <si>
    <t>03 0 7031</t>
  </si>
  <si>
    <t>03 0 7025</t>
  </si>
  <si>
    <t>03 0 7026</t>
  </si>
  <si>
    <t>04 0 7800</t>
  </si>
  <si>
    <t>05 0 9002</t>
  </si>
  <si>
    <t>06 0 7600</t>
  </si>
  <si>
    <t>08 0 7018</t>
  </si>
  <si>
    <t>09 0 7005</t>
  </si>
  <si>
    <t>10 0 7006</t>
  </si>
  <si>
    <t>99 0 7020</t>
  </si>
  <si>
    <t>11 0 7007</t>
  </si>
  <si>
    <t>Всего</t>
  </si>
  <si>
    <t>0107002</t>
  </si>
  <si>
    <t>0107004</t>
  </si>
  <si>
    <t>0207004</t>
  </si>
  <si>
    <r>
      <t>Оценка недвижимости, признание прав и регулирование отношений по государственной и муниципальной собственности,</t>
    </r>
    <r>
      <rPr>
        <sz val="12"/>
        <color rgb="FF000000"/>
        <rFont val="Times New Roman"/>
        <family val="1"/>
        <charset val="204"/>
      </rPr>
      <t xml:space="preserve"> в рамках реализации программы «Повышение эффективности управления и распоряжения собственностью муниципального образования поселок Боровский»</t>
    </r>
  </si>
  <si>
    <t>Выполнение других обязательств органов местного самоуправления</t>
  </si>
  <si>
    <t>02 0 7030</t>
  </si>
  <si>
    <t>99 0 7030</t>
  </si>
  <si>
    <t>99 0 7029</t>
  </si>
  <si>
    <t>Иные межбюджетные трансферты на решение вопросов местного значения</t>
  </si>
  <si>
    <t>99 0 1999</t>
  </si>
  <si>
    <t>0207034</t>
  </si>
  <si>
    <t>Обеспечение мероприятий по капитальному ремонту многоквартирных домов в рамках адресной муниципальной программы по проведению капитального ремонта многоквартирных домов</t>
  </si>
  <si>
    <t>12 0 9611</t>
  </si>
  <si>
    <t>Мероприятия в области жилищного хозяйства</t>
  </si>
  <si>
    <t>Капитальный ремонт муниципального жилищного фонда</t>
  </si>
  <si>
    <t>05 0 7522</t>
  </si>
  <si>
    <t>0501953</t>
  </si>
  <si>
    <t>06 0 1963</t>
  </si>
  <si>
    <t>06 0 1999</t>
  </si>
  <si>
    <t>07 0 7600</t>
  </si>
  <si>
    <t>07 0 1984</t>
  </si>
  <si>
    <t>Иные межбюджетные трансферты, передаваемые органами местного самоуправления муниципального образования бюджету района на решение вопросов местного значения, в рамках программы «Основные направления развития молодежной политики в муниципальном  образовании поселок Боровский»</t>
  </si>
  <si>
    <t>08 0 9002</t>
  </si>
  <si>
    <t>Мероприятия в области культуры</t>
  </si>
  <si>
    <t>Расходы на государственную поддержку лучших работников культуры</t>
  </si>
  <si>
    <t>99 0 7005</t>
  </si>
  <si>
    <t>99 0 5147</t>
  </si>
  <si>
    <t>Пособия, компенсации и иные социальные выплаты гражданам, кроме публичных нормативных обязательств</t>
  </si>
  <si>
    <t>99 0 7027</t>
  </si>
  <si>
    <r>
      <t xml:space="preserve">Мероприятия по землеустройству и землепользованию, </t>
    </r>
    <r>
      <rPr>
        <sz val="12"/>
        <color rgb="FF000000"/>
        <rFont val="Times New Roman"/>
        <family val="1"/>
        <charset val="204"/>
      </rPr>
      <t>в рамках реализации программы «Повышение эффективности управления и распоряжения собственностью муниципального образования поселок Боровский»</t>
    </r>
  </si>
  <si>
    <r>
      <t>Мероприятия в области коммунального хозяйства в рамках программы «</t>
    </r>
    <r>
      <rPr>
        <sz val="12"/>
        <color rgb="FF000000"/>
        <rFont val="Times New Roman"/>
        <family val="1"/>
        <charset val="204"/>
      </rPr>
      <t>Модернизация и капитальный ремонт объектов коммунальной инфраструктуры муниципального образования поселок Боровский»</t>
    </r>
  </si>
  <si>
    <r>
      <t xml:space="preserve">Капитальный ремонт, ремонт объектов теплоснабжения, энергоснабжения, водоснабжения и водоотведения, газоснабжения в рамках реализации программы </t>
    </r>
    <r>
      <rPr>
        <sz val="12"/>
        <color theme="1"/>
        <rFont val="Times New Roman"/>
        <family val="1"/>
        <charset val="204"/>
      </rPr>
      <t>«</t>
    </r>
    <r>
      <rPr>
        <sz val="12"/>
        <color rgb="FF000000"/>
        <rFont val="Times New Roman"/>
        <family val="1"/>
        <charset val="204"/>
      </rPr>
      <t>Модернизация и капитальный ремонт объектов коммунальной инфраструктуры муниципального образования поселок Боровский»</t>
    </r>
  </si>
  <si>
    <r>
      <t>Рекультивация (ликвидация) свалок твердых бытовых и промышленных отходов в рамках программы «</t>
    </r>
    <r>
      <rPr>
        <sz val="12"/>
        <color rgb="FF000000"/>
        <rFont val="Times New Roman"/>
        <family val="1"/>
        <charset val="204"/>
      </rPr>
      <t>Благоустройство территории муниципального образования поселок Боровский»</t>
    </r>
  </si>
  <si>
    <r>
      <t>Расходы на решение вопросов местного значения в рамках программы «</t>
    </r>
    <r>
      <rPr>
        <sz val="12"/>
        <color rgb="FF000000"/>
        <rFont val="Times New Roman"/>
        <family val="1"/>
        <charset val="204"/>
      </rPr>
      <t>Благоустройство территории муниципального образования поселок Боровский»</t>
    </r>
  </si>
  <si>
    <r>
      <t>Отдельные мероприятия, осуществляемые в рамках благоустройства в рамках программы</t>
    </r>
    <r>
      <rPr>
        <sz val="12"/>
        <color rgb="FF000000"/>
        <rFont val="Times New Roman"/>
        <family val="1"/>
        <charset val="204"/>
      </rPr>
      <t xml:space="preserve"> «Ремонт дворовых территорий многоквартирных домов, подъездов к дворовым территориям многоквартирных домов  муниципального образования поселок Боровский»</t>
    </r>
  </si>
  <si>
    <r>
      <t>Отдельные мероприятия, осуществляемые в рамках программы</t>
    </r>
    <r>
      <rPr>
        <sz val="12"/>
        <color rgb="FF000000"/>
        <rFont val="Times New Roman"/>
        <family val="1"/>
        <charset val="204"/>
      </rPr>
      <t xml:space="preserve"> «Ремонт дворовых территорий многоквартирных домов, подъездов к дворовым территориям многоквартирных домов  муниципального образования поселок Боровский»</t>
    </r>
  </si>
  <si>
    <t xml:space="preserve">по кодам классификации доходов бюджетов за 2014год </t>
  </si>
  <si>
    <t xml:space="preserve">Доходы бюджета муниципального образования поселок Боровский по кодам видов доходов, подвидов доходов, классификации операций сектора государственного управления, относящихся к доходам бюджета за 2014 год </t>
  </si>
  <si>
    <t>муниципального образования поселок Боровский за 2014 год</t>
  </si>
  <si>
    <t>муниципального образования поселок Боровский за 2014год</t>
  </si>
  <si>
    <t>066 11633050100000 140</t>
  </si>
  <si>
    <t>066 1110502510000 120</t>
  </si>
  <si>
    <t>000 11406020100000 430</t>
  </si>
  <si>
    <t>000 1169000000000 140</t>
  </si>
  <si>
    <t>161 11633050100000 140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</si>
  <si>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</si>
  <si>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</si>
  <si>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</si>
  <si>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</si>
  <si>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</si>
  <si>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</si>
  <si>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000 10300000000000 000</t>
  </si>
  <si>
    <t>000  10302000 010000 110</t>
  </si>
  <si>
    <t>100 10302230010000 110</t>
  </si>
  <si>
    <t>100 10302240010000 110</t>
  </si>
  <si>
    <t>100 10302250010000 110</t>
  </si>
  <si>
    <t>100 10302260010000 110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</si>
  <si>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</si>
  <si>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000 2 19 0000000000 000</t>
  </si>
  <si>
    <t>ВОЗВРАТ ОСТАТКОВ СУБСИДИЙ, СУБВЕНЦИЙ И ИНЫХ МЕЖБЮДЖЕТНЫХ ТРАНСФЕРТОВ, ИМЕЮЩИХ ЦЕЛЕВОЕ НАЗНАЧЕНИЕ, ПРОШЛЫХ ЛЕТ</t>
  </si>
  <si>
    <t>066 2020405210000 151</t>
  </si>
  <si>
    <t>066 21805030100000 180</t>
  </si>
  <si>
    <t xml:space="preserve"> Доходы, получаемые в виде
 арендной платы за земли после
 разграничения государственной
 собственности на землю, а также
 средства от продажи права на
 заключение договоров аренды
 указанных земельных участков (заисключением земельных участков
 бюджетных и автономных
 учреждений)
</t>
  </si>
  <si>
    <t>000 1110502000000 120</t>
  </si>
  <si>
    <t>066 11105070000000 120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</si>
  <si>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</si>
  <si>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000 11633000000000 140</t>
  </si>
  <si>
    <t xml:space="preserve"> Денежные взыскания (штрафы) за
 нарушение законодательства
 Российской Федерации о
 контрактной системе в сфере
 закупок товаров, работ, услуг
 для обеспечения государственных
 и муниципальных нужд
</t>
  </si>
  <si>
    <t xml:space="preserve"> Денежные взыскания (штрафы) за
 нарушение законодательства
 Российской Федерации о
 контрактной системе в сфере
 закупок товаров, работ, услуг
 для обеспечения государственных
 и муниципальных нужд для нужд
 сельских поселений
</t>
  </si>
  <si>
    <t>000 20000000000000 000</t>
  </si>
  <si>
    <t xml:space="preserve">БЕЗВОЗМЕЗДНЫЕ ПОСТУПЛЕНИЯ </t>
  </si>
  <si>
    <t>Межбюджетные трансферты, передаваемые бюджетам сельских поселений на государственную поддержку муниципальных учреждений культуры, находящихся на территориях сельских поселений</t>
  </si>
  <si>
    <t xml:space="preserve"> Доходы бюджетов сельских
 поселений от возврата иными
 организациями остатков субсидий
 прошлых лет
</t>
  </si>
  <si>
    <t>066 21905000100000 151</t>
  </si>
  <si>
    <t>000 21800000000000 000</t>
  </si>
  <si>
    <t xml:space="preserve">  Доходы, получаемые в виде
 арендной платы, а также средства
 от продажи права на заключение
 договоров аренды за земли,
 находящиеся в собственности
 сельских поселений (за
 исключением земельных участков
 муниципальных бюджетных и
 автономных учреждений)
</t>
  </si>
  <si>
    <t>000 10102040013000 110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</si>
  <si>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у физических лиц на основании патента в соответствии со статьей 227.1 Налогового кодекса Российской Федерации (взыскания)</t>
  </si>
  <si>
    <t>000 11105013100006 120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</si>
  <si>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участков (продажа права)</t>
  </si>
  <si>
    <t>000 1110502510000 120</t>
  </si>
  <si>
    <t>000 11633050100000 140</t>
  </si>
  <si>
    <t>000 10302230010000 110</t>
  </si>
  <si>
    <t>000 10302240010000 110</t>
  </si>
  <si>
    <t>000 10302250010000 110</t>
  </si>
  <si>
    <t>000 10302260010000 110</t>
  </si>
  <si>
    <t>000 2020405210000 151</t>
  </si>
  <si>
    <t>000 21805030100000 180</t>
  </si>
  <si>
    <t>2014 год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</si>
  <si>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Федерации(сумма платежа (перерасчеты, недоимка и задолженность по соответствующему платежу, в том числе по отмененному))</t>
  </si>
  <si>
    <t>Единый сельскохозяйственный налог (сумма платежа (перерасчеты, недоимка и задолженность , в том числе по отмененному))</t>
  </si>
  <si>
    <t>Налог на доходы физических лиц с доходов, полученных физическими лицами, являющимися налоговыми резидентами Российской Федерации в виде дивидендов от долевого участия в деятельности организаций (сумма платежа (перерасчеты, недоимка и задолженность , в том числе по отмененному)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</si>
  <si>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ФедерацииФедерации, за исключением доходов, полученных физическими лицами, зарегистрированными в качестве индивидуальных предпринимателей, частных нотариусов и других лиц, занимающихся частной практикой (сумма платежа (перерасчеты, недоимка и задолженность, в том числе по отмененному))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</si>
  <si>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у физических лиц на основании патента в соответствии со статьей 227.1 Налогового кодекса Российской Федерации (сумма платежа (перерасчеты, недоимка и задолженность, в том числе по отмененному))</t>
  </si>
  <si>
    <t>Налог на имущество физических лиц, взимаемый по ставкам, применяемым к объектам налогообложения, расположенным в границах поселений(сумма платежа (перерасчеты, недоимка и задолженность , в том числе по отмененному))</t>
  </si>
  <si>
    <t>Земельный налог, взимаемый по ставкам, установленным в соответствии с подпунктом 1 пункта 1 статьи 394 Налогового кодекса Российской Федерации и применяемым к объектам налогообложения, расположенным в границах поселений (сумма платежа (перерасчеты, недоимка и задолженность, в том числе по отмененному))</t>
  </si>
  <si>
    <t>Земельный налог, взимаемый по ставкам, установленным в соответствии с подпунктом 2 пункта 1 статьи 394 Налогового кодекса Российской Федерации и применяемым к объектам налогообложения, расположенным в границах поселений(сумма платежа (перерасчеты, недоимка и задолженность , в том числе по отмененному))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</si>
</sst>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/mm/yyyy\ &quot;г.&quot;"/>
    <numFmt numFmtId="165" formatCode="?"/>
    <numFmt numFmtId="166" formatCode="#,##0.0"/>
    <numFmt numFmtId="167" formatCode="000000"/>
  </numFmts>
  <fonts count="1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</font>
    <font>
      <sz val="12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raditional Arabic"/>
      <family val="1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2"/>
      <color rgb="FF26282F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30">
    <xf numFmtId="0" fontId="0" fillId="0" borderId="0" xfId="0"/>
    <xf numFmtId="0" fontId="3" fillId="0" borderId="0" xfId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164" fontId="2" fillId="0" borderId="0" xfId="1" applyNumberFormat="1" applyFont="1" applyBorder="1" applyAlignment="1">
      <alignment horizontal="center"/>
    </xf>
    <xf numFmtId="0" fontId="3" fillId="0" borderId="0" xfId="1" applyFont="1" applyAlignment="1">
      <alignment horizontal="right"/>
    </xf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49" fontId="3" fillId="0" borderId="1" xfId="1" applyNumberFormat="1" applyFont="1" applyBorder="1" applyAlignment="1">
      <alignment horizontal="center" vertical="center"/>
    </xf>
    <xf numFmtId="0" fontId="4" fillId="0" borderId="0" xfId="0" applyFont="1"/>
    <xf numFmtId="0" fontId="3" fillId="0" borderId="0" xfId="1" applyFont="1" applyBorder="1" applyAlignment="1">
      <alignment horizontal="right"/>
    </xf>
    <xf numFmtId="0" fontId="5" fillId="0" borderId="1" xfId="1" applyFont="1" applyFill="1" applyBorder="1" applyAlignment="1" applyProtection="1">
      <alignment horizontal="center" vertical="center" wrapText="1"/>
    </xf>
    <xf numFmtId="3" fontId="4" fillId="0" borderId="0" xfId="0" applyNumberFormat="1" applyFont="1"/>
    <xf numFmtId="0" fontId="3" fillId="0" borderId="0" xfId="1" applyFont="1"/>
    <xf numFmtId="0" fontId="3" fillId="0" borderId="0" xfId="1" applyFont="1" applyFill="1" applyAlignment="1" applyProtection="1">
      <alignment horizontal="right"/>
    </xf>
    <xf numFmtId="0" fontId="3" fillId="2" borderId="1" xfId="1" applyFont="1" applyFill="1" applyBorder="1" applyAlignment="1">
      <alignment vertical="top" wrapText="1"/>
    </xf>
    <xf numFmtId="49" fontId="2" fillId="0" borderId="0" xfId="1" applyNumberFormat="1" applyFont="1" applyFill="1" applyBorder="1" applyAlignment="1" applyProtection="1">
      <alignment horizontal="centerContinuous" wrapText="1"/>
    </xf>
    <xf numFmtId="0" fontId="3" fillId="0" borderId="0" xfId="1" applyFont="1" applyFill="1" applyBorder="1" applyAlignment="1" applyProtection="1">
      <alignment horizontal="centerContinuous"/>
    </xf>
    <xf numFmtId="0" fontId="3" fillId="0" borderId="1" xfId="1" applyFont="1" applyFill="1" applyBorder="1" applyAlignment="1" applyProtection="1">
      <alignment vertical="top" wrapText="1"/>
    </xf>
    <xf numFmtId="49" fontId="3" fillId="0" borderId="1" xfId="1" applyNumberFormat="1" applyFont="1" applyFill="1" applyBorder="1" applyAlignment="1" applyProtection="1">
      <alignment vertical="top" wrapText="1"/>
    </xf>
    <xf numFmtId="49" fontId="3" fillId="0" borderId="1" xfId="1" applyNumberFormat="1" applyFont="1" applyFill="1" applyBorder="1" applyAlignment="1" applyProtection="1">
      <alignment vertical="top"/>
    </xf>
    <xf numFmtId="0" fontId="2" fillId="0" borderId="1" xfId="1" applyFont="1" applyFill="1" applyBorder="1" applyAlignment="1">
      <alignment vertical="top" wrapText="1"/>
    </xf>
    <xf numFmtId="49" fontId="2" fillId="0" borderId="1" xfId="1" applyNumberFormat="1" applyFont="1" applyFill="1" applyBorder="1" applyAlignment="1" applyProtection="1">
      <alignment vertical="top"/>
    </xf>
    <xf numFmtId="3" fontId="2" fillId="0" borderId="1" xfId="1" applyNumberFormat="1" applyFont="1" applyFill="1" applyBorder="1" applyAlignment="1" applyProtection="1">
      <alignment vertical="top"/>
    </xf>
    <xf numFmtId="0" fontId="3" fillId="0" borderId="1" xfId="1" applyFont="1" applyFill="1" applyBorder="1" applyAlignment="1">
      <alignment vertical="top" wrapText="1"/>
    </xf>
    <xf numFmtId="3" fontId="3" fillId="0" borderId="1" xfId="1" applyNumberFormat="1" applyFont="1" applyFill="1" applyBorder="1" applyAlignment="1" applyProtection="1">
      <alignment vertical="top"/>
    </xf>
    <xf numFmtId="0" fontId="2" fillId="2" borderId="1" xfId="1" applyFont="1" applyFill="1" applyBorder="1" applyAlignment="1">
      <alignment vertical="top" wrapText="1"/>
    </xf>
    <xf numFmtId="0" fontId="2" fillId="0" borderId="1" xfId="1" applyFont="1" applyFill="1" applyBorder="1" applyAlignment="1" applyProtection="1">
      <alignment vertical="top" wrapText="1"/>
    </xf>
    <xf numFmtId="0" fontId="3" fillId="0" borderId="1" xfId="1" applyFont="1" applyFill="1" applyBorder="1" applyAlignment="1" applyProtection="1">
      <alignment horizontal="center" vertical="top" wrapText="1"/>
    </xf>
    <xf numFmtId="49" fontId="3" fillId="0" borderId="1" xfId="1" applyNumberFormat="1" applyFont="1" applyFill="1" applyBorder="1" applyAlignment="1" applyProtection="1">
      <alignment horizontal="center" vertical="top"/>
    </xf>
    <xf numFmtId="3" fontId="0" fillId="0" borderId="0" xfId="0" applyNumberFormat="1"/>
    <xf numFmtId="0" fontId="7" fillId="0" borderId="0" xfId="0" applyFont="1"/>
    <xf numFmtId="49" fontId="7" fillId="0" borderId="0" xfId="0" applyNumberFormat="1" applyFont="1"/>
    <xf numFmtId="0" fontId="7" fillId="0" borderId="1" xfId="0" applyFont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49" fontId="8" fillId="0" borderId="1" xfId="0" applyNumberFormat="1" applyFont="1" applyBorder="1" applyAlignment="1">
      <alignment vertical="top" wrapText="1"/>
    </xf>
    <xf numFmtId="0" fontId="9" fillId="0" borderId="1" xfId="0" applyFont="1" applyBorder="1" applyAlignment="1">
      <alignment vertical="top" wrapText="1"/>
    </xf>
    <xf numFmtId="0" fontId="8" fillId="3" borderId="1" xfId="0" applyFont="1" applyFill="1" applyBorder="1" applyAlignment="1">
      <alignment vertical="top" wrapText="1"/>
    </xf>
    <xf numFmtId="0" fontId="6" fillId="0" borderId="0" xfId="0" applyFont="1"/>
    <xf numFmtId="0" fontId="3" fillId="0" borderId="0" xfId="0" applyFont="1"/>
    <xf numFmtId="0" fontId="3" fillId="0" borderId="2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justify" vertical="top" wrapText="1"/>
    </xf>
    <xf numFmtId="49" fontId="2" fillId="2" borderId="1" xfId="0" applyNumberFormat="1" applyFont="1" applyFill="1" applyBorder="1" applyAlignment="1">
      <alignment horizontal="justify" vertical="top" wrapText="1"/>
    </xf>
    <xf numFmtId="0" fontId="2" fillId="2" borderId="1" xfId="0" applyFont="1" applyFill="1" applyBorder="1" applyAlignment="1">
      <alignment horizontal="justify" vertical="top" wrapText="1"/>
    </xf>
    <xf numFmtId="0" fontId="2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49" fontId="3" fillId="2" borderId="2" xfId="0" applyNumberFormat="1" applyFont="1" applyFill="1" applyBorder="1" applyAlignment="1">
      <alignment horizontal="center" vertical="top" wrapText="1"/>
    </xf>
    <xf numFmtId="0" fontId="3" fillId="0" borderId="2" xfId="0" applyFont="1" applyBorder="1" applyAlignment="1">
      <alignment horizontal="center"/>
    </xf>
    <xf numFmtId="49" fontId="3" fillId="2" borderId="3" xfId="0" applyNumberFormat="1" applyFont="1" applyFill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49" fontId="2" fillId="0" borderId="1" xfId="0" applyNumberFormat="1" applyFont="1" applyBorder="1" applyAlignment="1">
      <alignment vertical="top" wrapText="1"/>
    </xf>
    <xf numFmtId="1" fontId="2" fillId="0" borderId="1" xfId="0" applyNumberFormat="1" applyFont="1" applyBorder="1" applyAlignment="1">
      <alignment horizontal="right" vertical="top"/>
    </xf>
    <xf numFmtId="0" fontId="3" fillId="0" borderId="1" xfId="0" applyFont="1" applyBorder="1" applyAlignment="1">
      <alignment vertical="top" wrapText="1"/>
    </xf>
    <xf numFmtId="1" fontId="3" fillId="0" borderId="1" xfId="0" applyNumberFormat="1" applyFont="1" applyBorder="1" applyAlignment="1">
      <alignment horizontal="right" vertical="top"/>
    </xf>
    <xf numFmtId="0" fontId="3" fillId="0" borderId="0" xfId="0" applyFont="1" applyAlignment="1">
      <alignment horizontal="right"/>
    </xf>
    <xf numFmtId="49" fontId="3" fillId="0" borderId="1" xfId="0" applyNumberFormat="1" applyFont="1" applyBorder="1" applyAlignment="1">
      <alignment vertical="top" wrapText="1"/>
    </xf>
    <xf numFmtId="0" fontId="0" fillId="0" borderId="0" xfId="0" applyFont="1"/>
    <xf numFmtId="49" fontId="3" fillId="2" borderId="1" xfId="0" applyNumberFormat="1" applyFont="1" applyFill="1" applyBorder="1" applyAlignment="1">
      <alignment vertical="top" wrapText="1"/>
    </xf>
    <xf numFmtId="0" fontId="3" fillId="0" borderId="5" xfId="0" applyFont="1" applyBorder="1" applyAlignment="1">
      <alignment vertical="top" wrapText="1"/>
    </xf>
    <xf numFmtId="49" fontId="2" fillId="0" borderId="1" xfId="1" applyNumberFormat="1" applyFont="1" applyBorder="1" applyAlignment="1">
      <alignment vertical="top"/>
    </xf>
    <xf numFmtId="49" fontId="2" fillId="0" borderId="1" xfId="1" applyNumberFormat="1" applyFont="1" applyBorder="1" applyAlignment="1">
      <alignment vertical="top" wrapText="1"/>
    </xf>
    <xf numFmtId="3" fontId="2" fillId="0" borderId="1" xfId="1" applyNumberFormat="1" applyFont="1" applyBorder="1" applyAlignment="1">
      <alignment vertical="top" wrapText="1"/>
    </xf>
    <xf numFmtId="49" fontId="3" fillId="0" borderId="1" xfId="1" applyNumberFormat="1" applyFont="1" applyBorder="1" applyAlignment="1">
      <alignment vertical="top"/>
    </xf>
    <xf numFmtId="49" fontId="3" fillId="0" borderId="1" xfId="1" applyNumberFormat="1" applyFont="1" applyBorder="1" applyAlignment="1">
      <alignment vertical="top" wrapText="1"/>
    </xf>
    <xf numFmtId="3" fontId="3" fillId="0" borderId="1" xfId="1" applyNumberFormat="1" applyFont="1" applyBorder="1" applyAlignment="1">
      <alignment vertical="top" wrapText="1"/>
    </xf>
    <xf numFmtId="3" fontId="3" fillId="0" borderId="1" xfId="1" applyNumberFormat="1" applyFont="1" applyBorder="1" applyAlignment="1">
      <alignment vertical="top"/>
    </xf>
    <xf numFmtId="165" fontId="3" fillId="0" borderId="1" xfId="1" applyNumberFormat="1" applyFont="1" applyBorder="1" applyAlignment="1">
      <alignment vertical="top" wrapText="1"/>
    </xf>
    <xf numFmtId="166" fontId="3" fillId="0" borderId="1" xfId="1" applyNumberFormat="1" applyFont="1" applyBorder="1" applyAlignment="1">
      <alignment vertical="top" wrapText="1"/>
    </xf>
    <xf numFmtId="166" fontId="3" fillId="0" borderId="1" xfId="1" applyNumberFormat="1" applyFont="1" applyBorder="1" applyAlignment="1">
      <alignment vertical="top"/>
    </xf>
    <xf numFmtId="0" fontId="3" fillId="0" borderId="1" xfId="1" applyFont="1" applyBorder="1" applyAlignment="1">
      <alignment vertical="top"/>
    </xf>
    <xf numFmtId="49" fontId="7" fillId="0" borderId="1" xfId="0" applyNumberFormat="1" applyFont="1" applyBorder="1" applyAlignment="1">
      <alignment vertical="top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/>
    <xf numFmtId="166" fontId="2" fillId="0" borderId="1" xfId="1" applyNumberFormat="1" applyFont="1" applyFill="1" applyBorder="1" applyAlignment="1" applyProtection="1">
      <alignment vertical="top"/>
    </xf>
    <xf numFmtId="0" fontId="8" fillId="0" borderId="1" xfId="0" applyNumberFormat="1" applyFont="1" applyBorder="1" applyAlignment="1">
      <alignment vertical="top" wrapText="1"/>
    </xf>
    <xf numFmtId="0" fontId="9" fillId="4" borderId="1" xfId="0" applyFont="1" applyFill="1" applyBorder="1" applyAlignment="1">
      <alignment vertical="top" wrapText="1"/>
    </xf>
    <xf numFmtId="0" fontId="14" fillId="0" borderId="0" xfId="0" applyFont="1"/>
    <xf numFmtId="0" fontId="2" fillId="0" borderId="0" xfId="1" applyFont="1" applyBorder="1" applyAlignment="1">
      <alignment horizontal="center"/>
    </xf>
    <xf numFmtId="49" fontId="2" fillId="0" borderId="0" xfId="1" applyNumberFormat="1" applyFont="1" applyFill="1" applyAlignment="1" applyProtection="1">
      <alignment horizontal="center" wrapText="1"/>
    </xf>
    <xf numFmtId="0" fontId="3" fillId="0" borderId="0" xfId="1" applyFont="1" applyAlignment="1">
      <alignment horizontal="center"/>
    </xf>
    <xf numFmtId="0" fontId="3" fillId="0" borderId="0" xfId="1" applyFont="1" applyAlignment="1"/>
    <xf numFmtId="49" fontId="9" fillId="0" borderId="1" xfId="0" applyNumberFormat="1" applyFont="1" applyBorder="1" applyAlignment="1">
      <alignment vertical="top" wrapText="1"/>
    </xf>
    <xf numFmtId="0" fontId="10" fillId="0" borderId="1" xfId="0" applyFont="1" applyBorder="1" applyAlignment="1">
      <alignment vertical="top" wrapText="1"/>
    </xf>
    <xf numFmtId="0" fontId="11" fillId="0" borderId="1" xfId="0" applyFont="1" applyBorder="1" applyAlignment="1">
      <alignment vertical="top" wrapText="1"/>
    </xf>
    <xf numFmtId="0" fontId="0" fillId="4" borderId="0" xfId="0" applyFill="1"/>
    <xf numFmtId="0" fontId="12" fillId="0" borderId="1" xfId="0" applyFont="1" applyBorder="1" applyAlignment="1">
      <alignment vertical="top" wrapText="1"/>
    </xf>
    <xf numFmtId="0" fontId="9" fillId="0" borderId="0" xfId="0" applyFont="1" applyAlignment="1">
      <alignment vertical="top" wrapText="1"/>
    </xf>
    <xf numFmtId="0" fontId="15" fillId="0" borderId="0" xfId="0" applyFont="1"/>
    <xf numFmtId="49" fontId="3" fillId="4" borderId="1" xfId="1" applyNumberFormat="1" applyFont="1" applyFill="1" applyBorder="1" applyAlignment="1">
      <alignment vertical="top"/>
    </xf>
    <xf numFmtId="49" fontId="2" fillId="4" borderId="1" xfId="1" applyNumberFormat="1" applyFont="1" applyFill="1" applyBorder="1" applyAlignment="1">
      <alignment vertical="top"/>
    </xf>
    <xf numFmtId="165" fontId="3" fillId="4" borderId="1" xfId="1" applyNumberFormat="1" applyFont="1" applyFill="1" applyBorder="1" applyAlignment="1">
      <alignment vertical="top" wrapText="1"/>
    </xf>
    <xf numFmtId="3" fontId="3" fillId="0" borderId="6" xfId="1" applyNumberFormat="1" applyFont="1" applyFill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16" fillId="3" borderId="1" xfId="0" applyFont="1" applyFill="1" applyBorder="1" applyAlignment="1">
      <alignment horizontal="justify" vertical="top" wrapText="1"/>
    </xf>
    <xf numFmtId="0" fontId="2" fillId="0" borderId="1" xfId="0" applyFont="1" applyBorder="1" applyAlignment="1">
      <alignment horizontal="justify" vertical="center"/>
    </xf>
    <xf numFmtId="49" fontId="3" fillId="2" borderId="1" xfId="0" applyNumberFormat="1" applyFont="1" applyFill="1" applyBorder="1" applyAlignment="1">
      <alignment horizontal="left" vertical="top" wrapText="1"/>
    </xf>
    <xf numFmtId="0" fontId="3" fillId="0" borderId="1" xfId="0" applyNumberFormat="1" applyFont="1" applyBorder="1" applyAlignment="1">
      <alignment vertical="top" wrapText="1"/>
    </xf>
    <xf numFmtId="1" fontId="3" fillId="4" borderId="1" xfId="0" applyNumberFormat="1" applyFont="1" applyFill="1" applyBorder="1" applyAlignment="1">
      <alignment horizontal="right" vertical="top"/>
    </xf>
    <xf numFmtId="1" fontId="2" fillId="4" borderId="1" xfId="0" applyNumberFormat="1" applyFont="1" applyFill="1" applyBorder="1" applyAlignment="1">
      <alignment horizontal="center" vertical="top"/>
    </xf>
    <xf numFmtId="1" fontId="3" fillId="4" borderId="1" xfId="0" applyNumberFormat="1" applyFont="1" applyFill="1" applyBorder="1" applyAlignment="1">
      <alignment horizontal="center" vertical="top"/>
    </xf>
    <xf numFmtId="0" fontId="2" fillId="0" borderId="1" xfId="1" applyFont="1" applyBorder="1" applyAlignment="1">
      <alignment horizontal="center" vertical="top" wrapText="1"/>
    </xf>
    <xf numFmtId="0" fontId="2" fillId="0" borderId="1" xfId="1" applyFont="1" applyFill="1" applyBorder="1" applyAlignment="1" applyProtection="1">
      <alignment horizontal="center" vertical="top" wrapText="1"/>
    </xf>
    <xf numFmtId="167" fontId="3" fillId="0" borderId="1" xfId="1" applyNumberFormat="1" applyFont="1" applyBorder="1" applyAlignment="1">
      <alignment vertical="top" wrapText="1"/>
    </xf>
    <xf numFmtId="3" fontId="2" fillId="0" borderId="1" xfId="1" applyNumberFormat="1" applyFont="1" applyBorder="1" applyAlignment="1">
      <alignment vertical="top"/>
    </xf>
    <xf numFmtId="0" fontId="2" fillId="0" borderId="0" xfId="1" applyFont="1" applyBorder="1" applyAlignment="1">
      <alignment horizontal="center"/>
    </xf>
    <xf numFmtId="0" fontId="2" fillId="0" borderId="0" xfId="1" applyFont="1" applyBorder="1" applyAlignment="1">
      <alignment horizontal="center" vertical="justify"/>
    </xf>
    <xf numFmtId="0" fontId="3" fillId="0" borderId="0" xfId="1" applyFont="1" applyAlignment="1">
      <alignment horizontal="center" vertical="justify"/>
    </xf>
    <xf numFmtId="0" fontId="4" fillId="0" borderId="0" xfId="0" applyFont="1" applyAlignment="1">
      <alignment horizontal="right"/>
    </xf>
    <xf numFmtId="0" fontId="0" fillId="0" borderId="0" xfId="0" applyAlignment="1">
      <alignment horizontal="right"/>
    </xf>
    <xf numFmtId="0" fontId="3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top" wrapText="1"/>
    </xf>
    <xf numFmtId="0" fontId="13" fillId="0" borderId="0" xfId="0" applyFont="1" applyAlignment="1">
      <alignment horizontal="center"/>
    </xf>
    <xf numFmtId="49" fontId="3" fillId="2" borderId="2" xfId="0" applyNumberFormat="1" applyFont="1" applyFill="1" applyBorder="1" applyAlignment="1">
      <alignment horizontal="center" vertical="top" wrapText="1"/>
    </xf>
    <xf numFmtId="49" fontId="3" fillId="2" borderId="3" xfId="0" applyNumberFormat="1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justify" vertical="top" wrapText="1"/>
    </xf>
    <xf numFmtId="0" fontId="7" fillId="0" borderId="0" xfId="0" applyFont="1" applyAlignment="1">
      <alignment horizontal="center"/>
    </xf>
    <xf numFmtId="49" fontId="2" fillId="0" borderId="0" xfId="1" applyNumberFormat="1" applyFont="1" applyFill="1" applyAlignment="1" applyProtection="1">
      <alignment horizontal="center" wrapText="1"/>
    </xf>
    <xf numFmtId="0" fontId="3" fillId="0" borderId="0" xfId="1" applyFont="1" applyAlignment="1">
      <alignment horizontal="center"/>
    </xf>
    <xf numFmtId="0" fontId="3" fillId="0" borderId="0" xfId="1" applyFont="1" applyAlignment="1"/>
    <xf numFmtId="49" fontId="8" fillId="0" borderId="1" xfId="0" applyNumberFormat="1" applyFont="1" applyBorder="1" applyAlignment="1">
      <alignment horizontal="center" vertical="top" wrapText="1"/>
    </xf>
    <xf numFmtId="0" fontId="8" fillId="0" borderId="1" xfId="0" applyNumberFormat="1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justify" vertical="top" wrapText="1"/>
    </xf>
    <xf numFmtId="0" fontId="8" fillId="0" borderId="1" xfId="0" applyFont="1" applyBorder="1" applyAlignment="1">
      <alignment horizontal="right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7"/>
  <sheetViews>
    <sheetView zoomScale="66" zoomScaleNormal="66" workbookViewId="0">
      <selection activeCell="M12" sqref="M12"/>
    </sheetView>
  </sheetViews>
  <sheetFormatPr defaultRowHeight="15" x14ac:dyDescent="0.25"/>
  <cols>
    <col min="1" max="1" width="29.140625" customWidth="1"/>
    <col min="2" max="2" width="37" customWidth="1"/>
    <col min="3" max="3" width="11.28515625" customWidth="1"/>
    <col min="4" max="4" width="12.28515625" customWidth="1"/>
  </cols>
  <sheetData>
    <row r="1" spans="1:4" x14ac:dyDescent="0.25">
      <c r="C1" t="s">
        <v>52</v>
      </c>
    </row>
    <row r="2" spans="1:4" hidden="1" x14ac:dyDescent="0.25">
      <c r="C2" t="s">
        <v>53</v>
      </c>
    </row>
    <row r="3" spans="1:4" hidden="1" x14ac:dyDescent="0.25">
      <c r="C3" t="s">
        <v>54</v>
      </c>
    </row>
    <row r="4" spans="1:4" ht="15.75" x14ac:dyDescent="0.25">
      <c r="A4" s="107" t="s">
        <v>55</v>
      </c>
      <c r="B4" s="107"/>
      <c r="C4" s="107"/>
      <c r="D4" s="107"/>
    </row>
    <row r="5" spans="1:4" ht="15.75" x14ac:dyDescent="0.25">
      <c r="A5" s="1"/>
      <c r="B5" s="80" t="s">
        <v>351</v>
      </c>
      <c r="C5" s="2"/>
      <c r="D5" s="3"/>
    </row>
    <row r="6" spans="1:4" ht="15.75" x14ac:dyDescent="0.25">
      <c r="A6" s="2"/>
      <c r="B6" s="2"/>
      <c r="C6" s="2"/>
      <c r="D6" s="4" t="s">
        <v>0</v>
      </c>
    </row>
    <row r="7" spans="1:4" ht="38.25" customHeight="1" x14ac:dyDescent="0.25">
      <c r="A7" s="103" t="s">
        <v>1</v>
      </c>
      <c r="B7" s="103" t="s">
        <v>2</v>
      </c>
      <c r="C7" s="103" t="s">
        <v>51</v>
      </c>
      <c r="D7" s="104" t="s">
        <v>3</v>
      </c>
    </row>
    <row r="8" spans="1:4" ht="40.5" customHeight="1" x14ac:dyDescent="0.25">
      <c r="A8" s="62" t="s">
        <v>5</v>
      </c>
      <c r="B8" s="63" t="s">
        <v>6</v>
      </c>
      <c r="C8" s="64">
        <f>C9+C21+C23+C31+C39+C43+C52+C15</f>
        <v>92331.3</v>
      </c>
      <c r="D8" s="64">
        <f>D9+D21+D23+D31+D39+D43+D52+D15</f>
        <v>93990.3</v>
      </c>
    </row>
    <row r="9" spans="1:4" s="79" customFormat="1" ht="32.25" customHeight="1" x14ac:dyDescent="0.25">
      <c r="A9" s="62" t="s">
        <v>7</v>
      </c>
      <c r="B9" s="63" t="s">
        <v>8</v>
      </c>
      <c r="C9" s="64">
        <f>C10</f>
        <v>17319</v>
      </c>
      <c r="D9" s="64">
        <f>D10</f>
        <v>18284</v>
      </c>
    </row>
    <row r="10" spans="1:4" ht="23.25" customHeight="1" x14ac:dyDescent="0.25">
      <c r="A10" s="65" t="s">
        <v>9</v>
      </c>
      <c r="B10" s="66" t="s">
        <v>10</v>
      </c>
      <c r="C10" s="67">
        <f>C11+C12+C13+C14</f>
        <v>17319</v>
      </c>
      <c r="D10" s="67">
        <f>D11+D12+D13+D14</f>
        <v>18284</v>
      </c>
    </row>
    <row r="11" spans="1:4" ht="138" customHeight="1" x14ac:dyDescent="0.25">
      <c r="A11" s="65" t="s">
        <v>11</v>
      </c>
      <c r="B11" s="66" t="s">
        <v>12</v>
      </c>
      <c r="C11" s="67">
        <v>16994</v>
      </c>
      <c r="D11" s="68">
        <v>17959</v>
      </c>
    </row>
    <row r="12" spans="1:4" ht="361.5" customHeight="1" x14ac:dyDescent="0.25">
      <c r="A12" s="65" t="s">
        <v>56</v>
      </c>
      <c r="B12" s="69" t="s">
        <v>57</v>
      </c>
      <c r="C12" s="67">
        <v>42</v>
      </c>
      <c r="D12" s="68">
        <v>42</v>
      </c>
    </row>
    <row r="13" spans="1:4" ht="78.75" x14ac:dyDescent="0.25">
      <c r="A13" s="65" t="s">
        <v>13</v>
      </c>
      <c r="B13" s="66" t="s">
        <v>58</v>
      </c>
      <c r="C13" s="67">
        <v>187</v>
      </c>
      <c r="D13" s="68">
        <v>187</v>
      </c>
    </row>
    <row r="14" spans="1:4" ht="185.25" customHeight="1" x14ac:dyDescent="0.25">
      <c r="A14" s="65" t="s">
        <v>14</v>
      </c>
      <c r="B14" s="69" t="s">
        <v>59</v>
      </c>
      <c r="C14" s="67">
        <v>96</v>
      </c>
      <c r="D14" s="68">
        <v>96</v>
      </c>
    </row>
    <row r="15" spans="1:4" ht="93" customHeight="1" x14ac:dyDescent="0.25">
      <c r="A15" s="97" t="s">
        <v>366</v>
      </c>
      <c r="B15" s="95" t="s">
        <v>360</v>
      </c>
      <c r="C15" s="67">
        <f>C16</f>
        <v>1708</v>
      </c>
      <c r="D15" s="67">
        <f>D16</f>
        <v>1709</v>
      </c>
    </row>
    <row r="16" spans="1:4" ht="63" customHeight="1" x14ac:dyDescent="0.25">
      <c r="A16" s="98" t="s">
        <v>367</v>
      </c>
      <c r="B16" s="55" t="s">
        <v>361</v>
      </c>
      <c r="C16" s="67">
        <f>C17+C18+C19+C20</f>
        <v>1708</v>
      </c>
      <c r="D16" s="67">
        <f>D17+D18+D19+D20</f>
        <v>1709</v>
      </c>
    </row>
    <row r="17" spans="1:8" ht="139.5" customHeight="1" x14ac:dyDescent="0.25">
      <c r="A17" s="98" t="s">
        <v>368</v>
      </c>
      <c r="B17" s="99" t="s">
        <v>362</v>
      </c>
      <c r="C17" s="67">
        <v>645</v>
      </c>
      <c r="D17" s="68">
        <v>645</v>
      </c>
    </row>
    <row r="18" spans="1:8" ht="185.25" customHeight="1" x14ac:dyDescent="0.25">
      <c r="A18" s="98" t="s">
        <v>369</v>
      </c>
      <c r="B18" s="99" t="s">
        <v>363</v>
      </c>
      <c r="C18" s="67">
        <v>15</v>
      </c>
      <c r="D18" s="68">
        <v>15</v>
      </c>
    </row>
    <row r="19" spans="1:8" ht="161.25" customHeight="1" x14ac:dyDescent="0.25">
      <c r="A19" s="98" t="s">
        <v>370</v>
      </c>
      <c r="B19" s="99" t="s">
        <v>364</v>
      </c>
      <c r="C19" s="67">
        <v>1104</v>
      </c>
      <c r="D19" s="68">
        <v>1105</v>
      </c>
    </row>
    <row r="20" spans="1:8" ht="119.25" customHeight="1" x14ac:dyDescent="0.25">
      <c r="A20" s="98" t="s">
        <v>371</v>
      </c>
      <c r="B20" s="99" t="s">
        <v>365</v>
      </c>
      <c r="C20" s="70">
        <v>-56</v>
      </c>
      <c r="D20" s="71">
        <v>-56</v>
      </c>
    </row>
    <row r="21" spans="1:8" ht="35.25" customHeight="1" x14ac:dyDescent="0.25">
      <c r="A21" s="95" t="s">
        <v>237</v>
      </c>
      <c r="B21" s="95" t="s">
        <v>238</v>
      </c>
      <c r="C21" s="70">
        <f>C22</f>
        <v>1.3</v>
      </c>
      <c r="D21" s="70">
        <f>D22</f>
        <v>1.3</v>
      </c>
    </row>
    <row r="22" spans="1:8" ht="33" customHeight="1" x14ac:dyDescent="0.25">
      <c r="A22" s="58" t="s">
        <v>240</v>
      </c>
      <c r="B22" s="55" t="s">
        <v>239</v>
      </c>
      <c r="C22" s="70">
        <v>1.3</v>
      </c>
      <c r="D22" s="71">
        <v>1.3</v>
      </c>
    </row>
    <row r="23" spans="1:8" s="79" customFormat="1" ht="15.75" x14ac:dyDescent="0.25">
      <c r="A23" s="62" t="s">
        <v>15</v>
      </c>
      <c r="B23" s="63" t="s">
        <v>16</v>
      </c>
      <c r="C23" s="64">
        <f>C24+C26</f>
        <v>26659</v>
      </c>
      <c r="D23" s="64">
        <f>D24+D26</f>
        <v>27133</v>
      </c>
    </row>
    <row r="24" spans="1:8" ht="31.5" x14ac:dyDescent="0.25">
      <c r="A24" s="65" t="s">
        <v>17</v>
      </c>
      <c r="B24" s="66" t="s">
        <v>18</v>
      </c>
      <c r="C24" s="67">
        <f>C25</f>
        <v>1059</v>
      </c>
      <c r="D24" s="67">
        <f>D25</f>
        <v>1177</v>
      </c>
    </row>
    <row r="25" spans="1:8" ht="98.25" customHeight="1" x14ac:dyDescent="0.25">
      <c r="A25" s="65" t="s">
        <v>60</v>
      </c>
      <c r="B25" s="66" t="s">
        <v>61</v>
      </c>
      <c r="C25" s="67">
        <v>1059</v>
      </c>
      <c r="D25" s="68">
        <v>1177</v>
      </c>
    </row>
    <row r="26" spans="1:8" ht="15.75" x14ac:dyDescent="0.25">
      <c r="A26" s="65" t="s">
        <v>19</v>
      </c>
      <c r="B26" s="66" t="s">
        <v>20</v>
      </c>
      <c r="C26" s="67">
        <f>C27+C29</f>
        <v>25600</v>
      </c>
      <c r="D26" s="67">
        <f>D27+D29</f>
        <v>25956</v>
      </c>
    </row>
    <row r="27" spans="1:8" ht="89.25" customHeight="1" x14ac:dyDescent="0.25">
      <c r="A27" s="65" t="s">
        <v>21</v>
      </c>
      <c r="B27" s="66" t="s">
        <v>22</v>
      </c>
      <c r="C27" s="67">
        <f>C28</f>
        <v>4500</v>
      </c>
      <c r="D27" s="67">
        <f>D28</f>
        <v>4742</v>
      </c>
    </row>
    <row r="28" spans="1:8" ht="148.5" customHeight="1" x14ac:dyDescent="0.25">
      <c r="A28" s="65" t="s">
        <v>62</v>
      </c>
      <c r="B28" s="66" t="s">
        <v>63</v>
      </c>
      <c r="C28" s="67">
        <v>4500</v>
      </c>
      <c r="D28" s="68">
        <v>4742</v>
      </c>
      <c r="H28">
        <v>5</v>
      </c>
    </row>
    <row r="29" spans="1:8" ht="81.75" customHeight="1" x14ac:dyDescent="0.25">
      <c r="A29" s="65" t="s">
        <v>23</v>
      </c>
      <c r="B29" s="66" t="s">
        <v>24</v>
      </c>
      <c r="C29" s="67">
        <f>C30</f>
        <v>21100</v>
      </c>
      <c r="D29" s="67">
        <f>D30</f>
        <v>21214</v>
      </c>
    </row>
    <row r="30" spans="1:8" ht="150.75" customHeight="1" x14ac:dyDescent="0.25">
      <c r="A30" s="65" t="s">
        <v>64</v>
      </c>
      <c r="B30" s="66" t="s">
        <v>65</v>
      </c>
      <c r="C30" s="67">
        <v>21100</v>
      </c>
      <c r="D30" s="68">
        <v>21214</v>
      </c>
    </row>
    <row r="31" spans="1:8" s="79" customFormat="1" ht="110.25" x14ac:dyDescent="0.25">
      <c r="A31" s="62" t="s">
        <v>25</v>
      </c>
      <c r="B31" s="63" t="s">
        <v>26</v>
      </c>
      <c r="C31" s="64">
        <f>C32+C35+C37</f>
        <v>40202</v>
      </c>
      <c r="D31" s="64">
        <f>D32+D35+D37</f>
        <v>40336</v>
      </c>
    </row>
    <row r="32" spans="1:8" ht="287.25" customHeight="1" x14ac:dyDescent="0.25">
      <c r="A32" s="65" t="s">
        <v>27</v>
      </c>
      <c r="B32" s="69" t="s">
        <v>66</v>
      </c>
      <c r="C32" s="67">
        <f>C34</f>
        <v>38064</v>
      </c>
      <c r="D32" s="68">
        <f>D33</f>
        <v>38116</v>
      </c>
    </row>
    <row r="33" spans="1:4" ht="126" x14ac:dyDescent="0.25">
      <c r="A33" s="65" t="s">
        <v>28</v>
      </c>
      <c r="B33" s="66" t="s">
        <v>29</v>
      </c>
      <c r="C33" s="67">
        <f>C34</f>
        <v>38064</v>
      </c>
      <c r="D33" s="67">
        <f>D34</f>
        <v>38116</v>
      </c>
    </row>
    <row r="34" spans="1:4" ht="144.75" customHeight="1" x14ac:dyDescent="0.25">
      <c r="A34" s="65" t="s">
        <v>68</v>
      </c>
      <c r="B34" s="69" t="s">
        <v>67</v>
      </c>
      <c r="C34" s="67">
        <v>38064</v>
      </c>
      <c r="D34" s="68">
        <v>38116</v>
      </c>
    </row>
    <row r="35" spans="1:4" ht="144.75" customHeight="1" x14ac:dyDescent="0.25">
      <c r="A35" s="91" t="s">
        <v>378</v>
      </c>
      <c r="B35" s="69" t="s">
        <v>377</v>
      </c>
      <c r="C35" s="67">
        <f>C36</f>
        <v>11</v>
      </c>
      <c r="D35" s="67">
        <f>D36</f>
        <v>11</v>
      </c>
    </row>
    <row r="36" spans="1:4" ht="151.5" customHeight="1" x14ac:dyDescent="0.25">
      <c r="A36" s="91" t="s">
        <v>356</v>
      </c>
      <c r="B36" s="93" t="s">
        <v>390</v>
      </c>
      <c r="C36" s="67">
        <v>11</v>
      </c>
      <c r="D36" s="67">
        <v>11</v>
      </c>
    </row>
    <row r="37" spans="1:4" ht="99" customHeight="1" x14ac:dyDescent="0.25">
      <c r="A37" s="65" t="s">
        <v>379</v>
      </c>
      <c r="B37" s="93" t="s">
        <v>380</v>
      </c>
      <c r="C37" s="67">
        <f>C38</f>
        <v>2127</v>
      </c>
      <c r="D37" s="67">
        <f>D38</f>
        <v>2209</v>
      </c>
    </row>
    <row r="38" spans="1:4" ht="63" x14ac:dyDescent="0.25">
      <c r="A38" s="65" t="s">
        <v>242</v>
      </c>
      <c r="B38" s="66" t="s">
        <v>241</v>
      </c>
      <c r="C38" s="67">
        <v>2127</v>
      </c>
      <c r="D38" s="68">
        <v>2209</v>
      </c>
    </row>
    <row r="39" spans="1:4" s="79" customFormat="1" ht="63" x14ac:dyDescent="0.25">
      <c r="A39" s="62" t="s">
        <v>30</v>
      </c>
      <c r="B39" s="63" t="s">
        <v>31</v>
      </c>
      <c r="C39" s="64">
        <f t="shared" ref="C39:D41" si="0">C40</f>
        <v>204</v>
      </c>
      <c r="D39" s="64">
        <f t="shared" si="0"/>
        <v>232</v>
      </c>
    </row>
    <row r="40" spans="1:4" ht="31.5" customHeight="1" x14ac:dyDescent="0.25">
      <c r="A40" s="65" t="s">
        <v>69</v>
      </c>
      <c r="B40" s="66" t="s">
        <v>70</v>
      </c>
      <c r="C40" s="67">
        <f t="shared" si="0"/>
        <v>204</v>
      </c>
      <c r="D40" s="67">
        <f t="shared" si="0"/>
        <v>232</v>
      </c>
    </row>
    <row r="41" spans="1:4" ht="30.75" customHeight="1" x14ac:dyDescent="0.25">
      <c r="A41" s="65" t="s">
        <v>72</v>
      </c>
      <c r="B41" s="66" t="s">
        <v>71</v>
      </c>
      <c r="C41" s="67">
        <f t="shared" si="0"/>
        <v>204</v>
      </c>
      <c r="D41" s="67">
        <f t="shared" si="0"/>
        <v>232</v>
      </c>
    </row>
    <row r="42" spans="1:4" ht="31.5" x14ac:dyDescent="0.25">
      <c r="A42" s="65" t="s">
        <v>73</v>
      </c>
      <c r="B42" s="66" t="s">
        <v>74</v>
      </c>
      <c r="C42" s="67">
        <v>204</v>
      </c>
      <c r="D42" s="68">
        <v>232</v>
      </c>
    </row>
    <row r="43" spans="1:4" s="79" customFormat="1" ht="47.25" customHeight="1" x14ac:dyDescent="0.25">
      <c r="A43" s="62" t="s">
        <v>32</v>
      </c>
      <c r="B43" s="63" t="s">
        <v>33</v>
      </c>
      <c r="C43" s="64">
        <f>C44+C47</f>
        <v>5295</v>
      </c>
      <c r="D43" s="64">
        <f>D44+D47</f>
        <v>5295</v>
      </c>
    </row>
    <row r="44" spans="1:4" ht="176.25" customHeight="1" x14ac:dyDescent="0.25">
      <c r="A44" s="65" t="s">
        <v>34</v>
      </c>
      <c r="B44" s="66" t="s">
        <v>35</v>
      </c>
      <c r="C44" s="67">
        <f>C45</f>
        <v>4446</v>
      </c>
      <c r="D44" s="67">
        <f>D45</f>
        <v>4446</v>
      </c>
    </row>
    <row r="45" spans="1:4" ht="177.75" customHeight="1" x14ac:dyDescent="0.25">
      <c r="A45" s="65" t="s">
        <v>76</v>
      </c>
      <c r="B45" s="69" t="s">
        <v>75</v>
      </c>
      <c r="C45" s="67">
        <f>C46</f>
        <v>4446</v>
      </c>
      <c r="D45" s="67">
        <f>D46</f>
        <v>4446</v>
      </c>
    </row>
    <row r="46" spans="1:4" ht="182.25" customHeight="1" x14ac:dyDescent="0.25">
      <c r="A46" s="65" t="s">
        <v>77</v>
      </c>
      <c r="B46" s="69" t="s">
        <v>78</v>
      </c>
      <c r="C46" s="67">
        <v>4446</v>
      </c>
      <c r="D46" s="68">
        <v>4446</v>
      </c>
    </row>
    <row r="47" spans="1:4" ht="110.25" customHeight="1" x14ac:dyDescent="0.25">
      <c r="A47" s="65" t="s">
        <v>36</v>
      </c>
      <c r="B47" s="66" t="s">
        <v>37</v>
      </c>
      <c r="C47" s="67">
        <f>C48+C50</f>
        <v>849</v>
      </c>
      <c r="D47" s="67">
        <f>D48+D50</f>
        <v>849</v>
      </c>
    </row>
    <row r="48" spans="1:4" ht="63" x14ac:dyDescent="0.25">
      <c r="A48" s="65" t="s">
        <v>38</v>
      </c>
      <c r="B48" s="66" t="s">
        <v>39</v>
      </c>
      <c r="C48" s="67">
        <f>C49</f>
        <v>317</v>
      </c>
      <c r="D48" s="67">
        <f>D49</f>
        <v>317</v>
      </c>
    </row>
    <row r="49" spans="1:4" ht="94.5" x14ac:dyDescent="0.25">
      <c r="A49" s="65" t="s">
        <v>80</v>
      </c>
      <c r="B49" s="66" t="s">
        <v>79</v>
      </c>
      <c r="C49" s="67">
        <v>317</v>
      </c>
      <c r="D49" s="68">
        <v>317</v>
      </c>
    </row>
    <row r="50" spans="1:4" ht="94.5" customHeight="1" x14ac:dyDescent="0.25">
      <c r="A50" s="60" t="s">
        <v>357</v>
      </c>
      <c r="B50" s="66" t="s">
        <v>245</v>
      </c>
      <c r="C50" s="67">
        <f>C51</f>
        <v>532</v>
      </c>
      <c r="D50" s="67">
        <f>D51</f>
        <v>532</v>
      </c>
    </row>
    <row r="51" spans="1:4" ht="53.25" customHeight="1" x14ac:dyDescent="0.25">
      <c r="A51" s="60" t="s">
        <v>244</v>
      </c>
      <c r="B51" s="55" t="s">
        <v>243</v>
      </c>
      <c r="C51" s="67">
        <v>532</v>
      </c>
      <c r="D51" s="68">
        <v>532</v>
      </c>
    </row>
    <row r="52" spans="1:4" ht="40.5" customHeight="1" x14ac:dyDescent="0.25">
      <c r="A52" s="62" t="s">
        <v>248</v>
      </c>
      <c r="B52" s="95" t="s">
        <v>249</v>
      </c>
      <c r="C52" s="64">
        <f>C53+C56</f>
        <v>943</v>
      </c>
      <c r="D52" s="64">
        <f>D53+D56</f>
        <v>1000</v>
      </c>
    </row>
    <row r="53" spans="1:4" ht="136.5" customHeight="1" x14ac:dyDescent="0.25">
      <c r="A53" s="65" t="s">
        <v>381</v>
      </c>
      <c r="B53" s="55" t="s">
        <v>382</v>
      </c>
      <c r="C53" s="67">
        <f>C54+C55</f>
        <v>741</v>
      </c>
      <c r="D53" s="67">
        <f>D54+D55</f>
        <v>791</v>
      </c>
    </row>
    <row r="54" spans="1:4" s="59" customFormat="1" ht="154.5" customHeight="1" x14ac:dyDescent="0.25">
      <c r="A54" s="66" t="s">
        <v>355</v>
      </c>
      <c r="B54" s="55" t="s">
        <v>383</v>
      </c>
      <c r="C54" s="67">
        <v>691</v>
      </c>
      <c r="D54" s="68">
        <v>741</v>
      </c>
    </row>
    <row r="55" spans="1:4" s="59" customFormat="1" ht="144.75" customHeight="1" x14ac:dyDescent="0.25">
      <c r="A55" s="66" t="s">
        <v>359</v>
      </c>
      <c r="B55" s="55" t="s">
        <v>383</v>
      </c>
      <c r="C55" s="67">
        <v>50</v>
      </c>
      <c r="D55" s="68">
        <v>50</v>
      </c>
    </row>
    <row r="56" spans="1:4" ht="53.25" customHeight="1" x14ac:dyDescent="0.25">
      <c r="A56" s="60" t="s">
        <v>358</v>
      </c>
      <c r="B56" s="55" t="s">
        <v>246</v>
      </c>
      <c r="C56" s="67">
        <f>C57</f>
        <v>202</v>
      </c>
      <c r="D56" s="67">
        <f>D57</f>
        <v>209</v>
      </c>
    </row>
    <row r="57" spans="1:4" ht="84.75" customHeight="1" x14ac:dyDescent="0.25">
      <c r="A57" s="60" t="s">
        <v>261</v>
      </c>
      <c r="B57" s="55" t="s">
        <v>247</v>
      </c>
      <c r="C57" s="67">
        <v>202</v>
      </c>
      <c r="D57" s="68">
        <v>209</v>
      </c>
    </row>
    <row r="58" spans="1:4" ht="42.75" customHeight="1" x14ac:dyDescent="0.25">
      <c r="A58" s="92" t="s">
        <v>384</v>
      </c>
      <c r="B58" s="63" t="s">
        <v>385</v>
      </c>
      <c r="C58" s="64">
        <f>C59+C69+C73</f>
        <v>143260</v>
      </c>
      <c r="D58" s="64">
        <f>D59+D69+D73</f>
        <v>128937</v>
      </c>
    </row>
    <row r="59" spans="1:4" ht="78.75" x14ac:dyDescent="0.25">
      <c r="A59" s="92" t="s">
        <v>40</v>
      </c>
      <c r="B59" s="63" t="s">
        <v>41</v>
      </c>
      <c r="C59" s="64">
        <f>C60+C63+C66</f>
        <v>143162</v>
      </c>
      <c r="D59" s="64">
        <f>D60+D63+D66</f>
        <v>128839</v>
      </c>
    </row>
    <row r="60" spans="1:4" ht="47.25" x14ac:dyDescent="0.25">
      <c r="A60" s="65" t="s">
        <v>42</v>
      </c>
      <c r="B60" s="66" t="s">
        <v>43</v>
      </c>
      <c r="C60" s="67">
        <f>C61</f>
        <v>388</v>
      </c>
      <c r="D60" s="67">
        <f>D61</f>
        <v>388</v>
      </c>
    </row>
    <row r="61" spans="1:4" ht="31.5" x14ac:dyDescent="0.25">
      <c r="A61" s="65" t="s">
        <v>44</v>
      </c>
      <c r="B61" s="66" t="s">
        <v>45</v>
      </c>
      <c r="C61" s="67">
        <f>C62</f>
        <v>388</v>
      </c>
      <c r="D61" s="67">
        <f>D62</f>
        <v>388</v>
      </c>
    </row>
    <row r="62" spans="1:4" ht="47.25" x14ac:dyDescent="0.25">
      <c r="A62" s="65" t="s">
        <v>81</v>
      </c>
      <c r="B62" s="66" t="s">
        <v>82</v>
      </c>
      <c r="C62" s="67">
        <v>388</v>
      </c>
      <c r="D62" s="68">
        <v>388</v>
      </c>
    </row>
    <row r="63" spans="1:4" ht="47.25" x14ac:dyDescent="0.25">
      <c r="A63" s="65" t="s">
        <v>46</v>
      </c>
      <c r="B63" s="66" t="s">
        <v>47</v>
      </c>
      <c r="C63" s="67">
        <f>C64</f>
        <v>1610</v>
      </c>
      <c r="D63" s="67">
        <f>D64</f>
        <v>1610</v>
      </c>
    </row>
    <row r="64" spans="1:4" ht="65.25" customHeight="1" x14ac:dyDescent="0.25">
      <c r="A64" s="65" t="s">
        <v>83</v>
      </c>
      <c r="B64" s="66" t="s">
        <v>84</v>
      </c>
      <c r="C64" s="67">
        <f>C65</f>
        <v>1610</v>
      </c>
      <c r="D64" s="67">
        <f>D65</f>
        <v>1610</v>
      </c>
    </row>
    <row r="65" spans="1:4" ht="67.5" customHeight="1" x14ac:dyDescent="0.25">
      <c r="A65" s="65" t="s">
        <v>85</v>
      </c>
      <c r="B65" s="66" t="s">
        <v>86</v>
      </c>
      <c r="C65" s="67">
        <v>1610</v>
      </c>
      <c r="D65" s="68">
        <v>1610</v>
      </c>
    </row>
    <row r="66" spans="1:4" ht="15.75" x14ac:dyDescent="0.25">
      <c r="A66" s="65" t="s">
        <v>48</v>
      </c>
      <c r="B66" s="66" t="s">
        <v>49</v>
      </c>
      <c r="C66" s="67">
        <f>C67+C68</f>
        <v>141164</v>
      </c>
      <c r="D66" s="67">
        <f>D67+D68</f>
        <v>126841</v>
      </c>
    </row>
    <row r="67" spans="1:4" ht="123" customHeight="1" x14ac:dyDescent="0.25">
      <c r="A67" s="65" t="s">
        <v>375</v>
      </c>
      <c r="B67" s="66" t="s">
        <v>386</v>
      </c>
      <c r="C67" s="67">
        <v>100</v>
      </c>
      <c r="D67" s="67">
        <v>100</v>
      </c>
    </row>
    <row r="68" spans="1:4" ht="49.5" customHeight="1" x14ac:dyDescent="0.25">
      <c r="A68" s="65" t="s">
        <v>87</v>
      </c>
      <c r="B68" s="66" t="s">
        <v>88</v>
      </c>
      <c r="C68" s="67">
        <v>141064</v>
      </c>
      <c r="D68" s="68">
        <v>126741</v>
      </c>
    </row>
    <row r="69" spans="1:4" ht="209.25" customHeight="1" x14ac:dyDescent="0.25">
      <c r="A69" s="36" t="s">
        <v>389</v>
      </c>
      <c r="B69" s="96" t="s">
        <v>372</v>
      </c>
      <c r="C69" s="64">
        <f>C70+C72</f>
        <v>179</v>
      </c>
      <c r="D69" s="64">
        <f>D70+D72</f>
        <v>179</v>
      </c>
    </row>
    <row r="70" spans="1:4" ht="144" customHeight="1" x14ac:dyDescent="0.25">
      <c r="A70" s="65" t="s">
        <v>253</v>
      </c>
      <c r="B70" s="66" t="s">
        <v>252</v>
      </c>
      <c r="C70" s="67">
        <f>C71</f>
        <v>98</v>
      </c>
      <c r="D70" s="67">
        <f>D71</f>
        <v>98</v>
      </c>
    </row>
    <row r="71" spans="1:4" s="59" customFormat="1" ht="64.5" customHeight="1" x14ac:dyDescent="0.25">
      <c r="A71" s="60" t="s">
        <v>254</v>
      </c>
      <c r="B71" s="55" t="s">
        <v>250</v>
      </c>
      <c r="C71" s="67">
        <v>98</v>
      </c>
      <c r="D71" s="68">
        <v>98</v>
      </c>
    </row>
    <row r="72" spans="1:4" s="59" customFormat="1" ht="64.5" customHeight="1" x14ac:dyDescent="0.25">
      <c r="A72" s="60" t="s">
        <v>376</v>
      </c>
      <c r="B72" s="55" t="s">
        <v>387</v>
      </c>
      <c r="C72" s="67">
        <v>81</v>
      </c>
      <c r="D72" s="68">
        <v>81</v>
      </c>
    </row>
    <row r="73" spans="1:4" s="59" customFormat="1" ht="98.25" customHeight="1" x14ac:dyDescent="0.25">
      <c r="A73" s="36" t="s">
        <v>373</v>
      </c>
      <c r="B73" s="96" t="s">
        <v>374</v>
      </c>
      <c r="C73" s="67">
        <f>C74</f>
        <v>-81</v>
      </c>
      <c r="D73" s="67">
        <f>D74</f>
        <v>-81</v>
      </c>
    </row>
    <row r="74" spans="1:4" s="59" customFormat="1" ht="83.25" customHeight="1" x14ac:dyDescent="0.25">
      <c r="A74" s="60" t="s">
        <v>388</v>
      </c>
      <c r="B74" s="55" t="s">
        <v>251</v>
      </c>
      <c r="C74" s="67">
        <v>-81</v>
      </c>
      <c r="D74" s="68">
        <v>-81</v>
      </c>
    </row>
    <row r="75" spans="1:4" ht="30.75" customHeight="1" x14ac:dyDescent="0.25">
      <c r="A75" s="72"/>
      <c r="B75" s="63" t="s">
        <v>268</v>
      </c>
      <c r="C75" s="64">
        <f>C8+C58</f>
        <v>235591.3</v>
      </c>
      <c r="D75" s="64">
        <f>D8+D58</f>
        <v>222927.3</v>
      </c>
    </row>
    <row r="76" spans="1:4" ht="15.75" x14ac:dyDescent="0.25">
      <c r="C76" s="94"/>
      <c r="D76" s="94"/>
    </row>
    <row r="77" spans="1:4" x14ac:dyDescent="0.25">
      <c r="C77" s="29"/>
      <c r="D77" s="29"/>
    </row>
  </sheetData>
  <mergeCells count="1">
    <mergeCell ref="A4:D4"/>
  </mergeCells>
  <pageMargins left="0.9055118110236221" right="0.19685039370078741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2"/>
  <sheetViews>
    <sheetView topLeftCell="A46" zoomScale="66" zoomScaleNormal="66" workbookViewId="0">
      <selection activeCell="B11" sqref="B11"/>
    </sheetView>
  </sheetViews>
  <sheetFormatPr defaultRowHeight="15.75" x14ac:dyDescent="0.25"/>
  <cols>
    <col min="1" max="1" width="29.5703125" style="8" customWidth="1"/>
    <col min="2" max="2" width="45.5703125" style="8" customWidth="1"/>
    <col min="3" max="3" width="14.85546875" style="8" customWidth="1"/>
    <col min="4" max="16384" width="9.140625" style="8"/>
  </cols>
  <sheetData>
    <row r="1" spans="1:4" x14ac:dyDescent="0.25">
      <c r="A1" s="2"/>
      <c r="B1" s="2"/>
      <c r="C1" s="8" t="s">
        <v>127</v>
      </c>
    </row>
    <row r="2" spans="1:4" x14ac:dyDescent="0.25">
      <c r="A2" s="2"/>
      <c r="B2" s="110" t="s">
        <v>53</v>
      </c>
      <c r="C2" s="110"/>
    </row>
    <row r="3" spans="1:4" x14ac:dyDescent="0.25">
      <c r="A3" s="2"/>
      <c r="B3" s="110" t="s">
        <v>54</v>
      </c>
      <c r="C3" s="111"/>
    </row>
    <row r="4" spans="1:4" x14ac:dyDescent="0.25">
      <c r="A4" s="108" t="s">
        <v>352</v>
      </c>
      <c r="B4" s="109"/>
      <c r="C4" s="109"/>
    </row>
    <row r="5" spans="1:4" ht="37.5" customHeight="1" x14ac:dyDescent="0.25">
      <c r="A5" s="109"/>
      <c r="B5" s="109"/>
      <c r="C5" s="109"/>
    </row>
    <row r="6" spans="1:4" x14ac:dyDescent="0.25">
      <c r="A6" s="2"/>
      <c r="B6" s="2"/>
      <c r="C6" s="9" t="s">
        <v>0</v>
      </c>
    </row>
    <row r="7" spans="1:4" ht="55.5" customHeight="1" x14ac:dyDescent="0.25">
      <c r="A7" s="5" t="s">
        <v>89</v>
      </c>
      <c r="B7" s="5" t="s">
        <v>90</v>
      </c>
      <c r="C7" s="10" t="s">
        <v>3</v>
      </c>
    </row>
    <row r="8" spans="1:4" x14ac:dyDescent="0.25">
      <c r="A8" s="6">
        <v>1</v>
      </c>
      <c r="B8" s="6">
        <v>2</v>
      </c>
      <c r="C8" s="7" t="s">
        <v>4</v>
      </c>
    </row>
    <row r="9" spans="1:4" ht="129.75" customHeight="1" x14ac:dyDescent="0.25">
      <c r="A9" s="65" t="s">
        <v>91</v>
      </c>
      <c r="B9" s="105" t="s">
        <v>406</v>
      </c>
      <c r="C9" s="68">
        <v>17897</v>
      </c>
      <c r="D9" s="11"/>
    </row>
    <row r="10" spans="1:4" ht="112.5" customHeight="1" x14ac:dyDescent="0.25">
      <c r="A10" s="65" t="s">
        <v>92</v>
      </c>
      <c r="B10" s="66" t="s">
        <v>93</v>
      </c>
      <c r="C10" s="68">
        <v>6</v>
      </c>
    </row>
    <row r="11" spans="1:4" ht="93.75" customHeight="1" x14ac:dyDescent="0.25">
      <c r="A11" s="65" t="s">
        <v>94</v>
      </c>
      <c r="B11" s="66" t="s">
        <v>95</v>
      </c>
      <c r="C11" s="68">
        <v>57</v>
      </c>
    </row>
    <row r="12" spans="1:4" ht="205.5" customHeight="1" x14ac:dyDescent="0.25">
      <c r="A12" s="65" t="s">
        <v>100</v>
      </c>
      <c r="B12" s="105" t="s">
        <v>407</v>
      </c>
      <c r="C12" s="68">
        <v>38</v>
      </c>
    </row>
    <row r="13" spans="1:4" ht="244.5" customHeight="1" x14ac:dyDescent="0.25">
      <c r="A13" s="65" t="s">
        <v>102</v>
      </c>
      <c r="B13" s="105" t="s">
        <v>101</v>
      </c>
      <c r="C13" s="68">
        <v>3</v>
      </c>
    </row>
    <row r="14" spans="1:4" ht="128.25" customHeight="1" x14ac:dyDescent="0.25">
      <c r="A14" s="65" t="s">
        <v>96</v>
      </c>
      <c r="B14" s="66" t="s">
        <v>404</v>
      </c>
      <c r="C14" s="68">
        <v>182</v>
      </c>
    </row>
    <row r="15" spans="1:4" ht="78.75" x14ac:dyDescent="0.25">
      <c r="A15" s="65" t="s">
        <v>97</v>
      </c>
      <c r="B15" s="66" t="s">
        <v>103</v>
      </c>
      <c r="C15" s="68"/>
    </row>
    <row r="16" spans="1:4" ht="78.75" x14ac:dyDescent="0.25">
      <c r="A16" s="65" t="s">
        <v>98</v>
      </c>
      <c r="B16" s="66" t="s">
        <v>104</v>
      </c>
      <c r="C16" s="68">
        <v>5</v>
      </c>
    </row>
    <row r="17" spans="1:4" ht="178.5" customHeight="1" x14ac:dyDescent="0.25">
      <c r="A17" s="65" t="s">
        <v>99</v>
      </c>
      <c r="B17" s="69" t="s">
        <v>408</v>
      </c>
      <c r="C17" s="68">
        <v>95</v>
      </c>
    </row>
    <row r="18" spans="1:4" ht="143.25" customHeight="1" x14ac:dyDescent="0.25">
      <c r="A18" s="65" t="s">
        <v>391</v>
      </c>
      <c r="B18" s="69" t="s">
        <v>392</v>
      </c>
      <c r="C18" s="68">
        <v>1</v>
      </c>
    </row>
    <row r="19" spans="1:4" ht="106.5" customHeight="1" x14ac:dyDescent="0.25">
      <c r="A19" s="60" t="s">
        <v>397</v>
      </c>
      <c r="B19" s="99" t="s">
        <v>362</v>
      </c>
      <c r="C19" s="68">
        <v>645</v>
      </c>
    </row>
    <row r="20" spans="1:4" ht="157.5" x14ac:dyDescent="0.25">
      <c r="A20" s="60" t="s">
        <v>398</v>
      </c>
      <c r="B20" s="99" t="s">
        <v>363</v>
      </c>
      <c r="C20" s="68">
        <v>15</v>
      </c>
    </row>
    <row r="21" spans="1:4" ht="126" x14ac:dyDescent="0.25">
      <c r="A21" s="60" t="s">
        <v>399</v>
      </c>
      <c r="B21" s="99" t="s">
        <v>364</v>
      </c>
      <c r="C21" s="68">
        <v>1105</v>
      </c>
    </row>
    <row r="22" spans="1:4" ht="126" x14ac:dyDescent="0.25">
      <c r="A22" s="60" t="s">
        <v>400</v>
      </c>
      <c r="B22" s="99" t="s">
        <v>365</v>
      </c>
      <c r="C22" s="68">
        <v>-56</v>
      </c>
    </row>
    <row r="23" spans="1:4" ht="63" customHeight="1" x14ac:dyDescent="0.25">
      <c r="A23" s="58" t="s">
        <v>266</v>
      </c>
      <c r="B23" s="61" t="s">
        <v>405</v>
      </c>
      <c r="C23" s="68">
        <v>1</v>
      </c>
    </row>
    <row r="24" spans="1:4" ht="150.75" customHeight="1" x14ac:dyDescent="0.25">
      <c r="A24" s="65" t="s">
        <v>107</v>
      </c>
      <c r="B24" s="66" t="s">
        <v>409</v>
      </c>
      <c r="C24" s="68">
        <v>1162</v>
      </c>
      <c r="D24" s="11"/>
    </row>
    <row r="25" spans="1:4" ht="84" customHeight="1" x14ac:dyDescent="0.25">
      <c r="A25" s="65" t="s">
        <v>108</v>
      </c>
      <c r="B25" s="66" t="s">
        <v>105</v>
      </c>
      <c r="C25" s="68">
        <v>15</v>
      </c>
    </row>
    <row r="26" spans="1:4" ht="146.25" customHeight="1" x14ac:dyDescent="0.25">
      <c r="A26" s="65" t="s">
        <v>106</v>
      </c>
      <c r="B26" s="105" t="s">
        <v>410</v>
      </c>
      <c r="C26" s="68">
        <v>4660</v>
      </c>
      <c r="D26" s="11"/>
    </row>
    <row r="27" spans="1:4" ht="134.25" customHeight="1" x14ac:dyDescent="0.25">
      <c r="A27" s="65" t="s">
        <v>109</v>
      </c>
      <c r="B27" s="66" t="s">
        <v>110</v>
      </c>
      <c r="C27" s="68">
        <v>74</v>
      </c>
    </row>
    <row r="28" spans="1:4" ht="133.5" customHeight="1" x14ac:dyDescent="0.25">
      <c r="A28" s="65" t="s">
        <v>112</v>
      </c>
      <c r="B28" s="66" t="s">
        <v>111</v>
      </c>
      <c r="C28" s="68">
        <v>8</v>
      </c>
    </row>
    <row r="29" spans="1:4" ht="140.25" customHeight="1" x14ac:dyDescent="0.25">
      <c r="A29" s="65" t="s">
        <v>115</v>
      </c>
      <c r="B29" s="105" t="s">
        <v>411</v>
      </c>
      <c r="C29" s="68">
        <v>21148</v>
      </c>
    </row>
    <row r="30" spans="1:4" ht="113.25" customHeight="1" x14ac:dyDescent="0.25">
      <c r="A30" s="65" t="s">
        <v>116</v>
      </c>
      <c r="B30" s="66" t="s">
        <v>113</v>
      </c>
      <c r="C30" s="68">
        <v>58</v>
      </c>
    </row>
    <row r="31" spans="1:4" ht="110.25" customHeight="1" x14ac:dyDescent="0.25">
      <c r="A31" s="65" t="s">
        <v>117</v>
      </c>
      <c r="B31" s="66" t="s">
        <v>114</v>
      </c>
      <c r="C31" s="68">
        <v>8</v>
      </c>
    </row>
    <row r="32" spans="1:4" ht="128.25" customHeight="1" x14ac:dyDescent="0.25">
      <c r="A32" s="65" t="s">
        <v>393</v>
      </c>
      <c r="B32" s="69" t="s">
        <v>394</v>
      </c>
      <c r="C32" s="68">
        <v>36349</v>
      </c>
    </row>
    <row r="33" spans="1:3" ht="141.75" customHeight="1" x14ac:dyDescent="0.25">
      <c r="A33" s="65" t="s">
        <v>118</v>
      </c>
      <c r="B33" s="69" t="s">
        <v>119</v>
      </c>
      <c r="C33" s="68">
        <v>1733</v>
      </c>
    </row>
    <row r="34" spans="1:3" ht="150.75" customHeight="1" x14ac:dyDescent="0.25">
      <c r="A34" s="65" t="s">
        <v>259</v>
      </c>
      <c r="B34" s="69" t="s">
        <v>120</v>
      </c>
      <c r="C34" s="68">
        <v>34</v>
      </c>
    </row>
    <row r="35" spans="1:3" ht="150.75" customHeight="1" x14ac:dyDescent="0.25">
      <c r="A35" s="91" t="s">
        <v>395</v>
      </c>
      <c r="B35" s="93" t="s">
        <v>390</v>
      </c>
      <c r="C35" s="68">
        <v>11</v>
      </c>
    </row>
    <row r="36" spans="1:3" ht="51" customHeight="1" x14ac:dyDescent="0.25">
      <c r="A36" s="65" t="s">
        <v>260</v>
      </c>
      <c r="B36" s="66" t="s">
        <v>241</v>
      </c>
      <c r="C36" s="68">
        <v>2209</v>
      </c>
    </row>
    <row r="37" spans="1:3" ht="31.5" x14ac:dyDescent="0.25">
      <c r="A37" s="65" t="s">
        <v>121</v>
      </c>
      <c r="B37" s="66" t="s">
        <v>74</v>
      </c>
      <c r="C37" s="68">
        <v>232</v>
      </c>
    </row>
    <row r="38" spans="1:3" ht="141" customHeight="1" x14ac:dyDescent="0.25">
      <c r="A38" s="65" t="s">
        <v>122</v>
      </c>
      <c r="B38" s="69" t="s">
        <v>78</v>
      </c>
      <c r="C38" s="68">
        <v>4446</v>
      </c>
    </row>
    <row r="39" spans="1:3" ht="66.75" customHeight="1" x14ac:dyDescent="0.25">
      <c r="A39" s="65" t="s">
        <v>123</v>
      </c>
      <c r="B39" s="66" t="s">
        <v>79</v>
      </c>
      <c r="C39" s="68">
        <v>317</v>
      </c>
    </row>
    <row r="40" spans="1:3" ht="47.25" x14ac:dyDescent="0.25">
      <c r="A40" s="60" t="s">
        <v>262</v>
      </c>
      <c r="B40" s="61" t="s">
        <v>243</v>
      </c>
      <c r="C40" s="68">
        <v>532</v>
      </c>
    </row>
    <row r="41" spans="1:3" ht="132.75" customHeight="1" x14ac:dyDescent="0.25">
      <c r="A41" s="66" t="s">
        <v>396</v>
      </c>
      <c r="B41" s="55" t="s">
        <v>383</v>
      </c>
      <c r="C41" s="68">
        <v>791</v>
      </c>
    </row>
    <row r="42" spans="1:3" ht="63" x14ac:dyDescent="0.25">
      <c r="A42" s="60" t="s">
        <v>263</v>
      </c>
      <c r="B42" s="61" t="s">
        <v>247</v>
      </c>
      <c r="C42" s="68">
        <v>209</v>
      </c>
    </row>
    <row r="43" spans="1:3" ht="36.75" customHeight="1" x14ac:dyDescent="0.25">
      <c r="A43" s="65" t="s">
        <v>124</v>
      </c>
      <c r="B43" s="66" t="s">
        <v>82</v>
      </c>
      <c r="C43" s="68">
        <v>388</v>
      </c>
    </row>
    <row r="44" spans="1:3" ht="68.25" customHeight="1" x14ac:dyDescent="0.25">
      <c r="A44" s="65" t="s">
        <v>125</v>
      </c>
      <c r="B44" s="66" t="s">
        <v>86</v>
      </c>
      <c r="C44" s="68">
        <v>1610</v>
      </c>
    </row>
    <row r="45" spans="1:3" ht="68.25" customHeight="1" x14ac:dyDescent="0.25">
      <c r="A45" s="65" t="s">
        <v>401</v>
      </c>
      <c r="B45" s="66" t="s">
        <v>386</v>
      </c>
      <c r="C45" s="68">
        <v>100</v>
      </c>
    </row>
    <row r="46" spans="1:3" ht="31.5" x14ac:dyDescent="0.25">
      <c r="A46" s="65" t="s">
        <v>126</v>
      </c>
      <c r="B46" s="66" t="s">
        <v>88</v>
      </c>
      <c r="C46" s="68">
        <v>126741</v>
      </c>
    </row>
    <row r="47" spans="1:3" ht="78.75" x14ac:dyDescent="0.25">
      <c r="A47" s="60" t="s">
        <v>264</v>
      </c>
      <c r="B47" s="55" t="s">
        <v>250</v>
      </c>
      <c r="C47" s="68">
        <v>98</v>
      </c>
    </row>
    <row r="48" spans="1:3" ht="78.75" x14ac:dyDescent="0.25">
      <c r="A48" s="60" t="s">
        <v>402</v>
      </c>
      <c r="B48" s="55" t="s">
        <v>387</v>
      </c>
      <c r="C48" s="68">
        <v>81</v>
      </c>
    </row>
    <row r="49" spans="1:3" ht="63" x14ac:dyDescent="0.25">
      <c r="A49" s="60" t="s">
        <v>265</v>
      </c>
      <c r="B49" s="55" t="s">
        <v>251</v>
      </c>
      <c r="C49" s="68">
        <v>-81</v>
      </c>
    </row>
    <row r="50" spans="1:3" x14ac:dyDescent="0.25">
      <c r="A50" s="62"/>
      <c r="B50" s="63" t="s">
        <v>50</v>
      </c>
      <c r="C50" s="106">
        <f>SUM(C9:C49)</f>
        <v>222927</v>
      </c>
    </row>
    <row r="52" spans="1:3" x14ac:dyDescent="0.25">
      <c r="C52" s="11"/>
    </row>
  </sheetData>
  <mergeCells count="3">
    <mergeCell ref="A4:C5"/>
    <mergeCell ref="B2:C2"/>
    <mergeCell ref="B3:C3"/>
  </mergeCells>
  <pageMargins left="0.9055118110236221" right="0.19685039370078741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abSelected="1" topLeftCell="A4" workbookViewId="0">
      <selection activeCell="A22" sqref="A22:XFD24"/>
    </sheetView>
  </sheetViews>
  <sheetFormatPr defaultRowHeight="15" x14ac:dyDescent="0.25"/>
  <cols>
    <col min="1" max="2" width="27.7109375" customWidth="1"/>
    <col min="3" max="3" width="14.5703125" customWidth="1"/>
    <col min="4" max="4" width="15" customWidth="1"/>
    <col min="5" max="5" width="0.5703125" hidden="1" customWidth="1"/>
    <col min="6" max="6" width="9.140625" hidden="1" customWidth="1"/>
  </cols>
  <sheetData>
    <row r="1" spans="1:6" ht="15.75" x14ac:dyDescent="0.25">
      <c r="A1" s="30"/>
      <c r="B1" s="30"/>
      <c r="C1" s="113" t="s">
        <v>236</v>
      </c>
      <c r="D1" s="113"/>
      <c r="E1" s="30"/>
      <c r="F1" s="30"/>
    </row>
    <row r="2" spans="1:6" ht="15.75" x14ac:dyDescent="0.25">
      <c r="A2" s="30"/>
      <c r="B2" s="30"/>
      <c r="C2" s="110" t="s">
        <v>53</v>
      </c>
      <c r="D2" s="110"/>
      <c r="E2" s="110"/>
      <c r="F2" s="30"/>
    </row>
    <row r="3" spans="1:6" ht="15.75" x14ac:dyDescent="0.25">
      <c r="A3" s="30"/>
      <c r="B3" s="30"/>
      <c r="C3" s="110" t="s">
        <v>54</v>
      </c>
      <c r="D3" s="110"/>
      <c r="E3" s="110"/>
      <c r="F3" s="30"/>
    </row>
    <row r="4" spans="1:6" ht="15.75" x14ac:dyDescent="0.25">
      <c r="A4" s="30"/>
      <c r="B4" s="30"/>
      <c r="C4" s="57"/>
      <c r="D4" s="57"/>
      <c r="E4" s="30"/>
      <c r="F4" s="30"/>
    </row>
    <row r="5" spans="1:6" ht="15.75" x14ac:dyDescent="0.25">
      <c r="A5" s="114" t="s">
        <v>233</v>
      </c>
      <c r="B5" s="114"/>
      <c r="C5" s="114"/>
      <c r="D5" s="114"/>
      <c r="E5" s="114"/>
      <c r="F5" s="114"/>
    </row>
    <row r="6" spans="1:6" ht="15.75" x14ac:dyDescent="0.25">
      <c r="A6" s="115" t="s">
        <v>234</v>
      </c>
      <c r="B6" s="115"/>
      <c r="C6" s="115"/>
      <c r="D6" s="115"/>
      <c r="E6" s="38"/>
      <c r="F6" s="38"/>
    </row>
    <row r="7" spans="1:6" ht="15.75" x14ac:dyDescent="0.25">
      <c r="A7" s="115" t="s">
        <v>353</v>
      </c>
      <c r="B7" s="115"/>
      <c r="C7" s="115"/>
      <c r="D7" s="115"/>
      <c r="E7" s="38"/>
      <c r="F7" s="38"/>
    </row>
    <row r="8" spans="1:6" ht="15.75" x14ac:dyDescent="0.25">
      <c r="A8" s="116" t="s">
        <v>212</v>
      </c>
      <c r="B8" s="116"/>
      <c r="C8" s="116"/>
      <c r="D8" s="116"/>
      <c r="E8" s="38"/>
      <c r="F8" s="38"/>
    </row>
    <row r="9" spans="1:6" ht="15.75" x14ac:dyDescent="0.25">
      <c r="A9" s="45"/>
      <c r="B9" s="45"/>
      <c r="C9" s="45"/>
      <c r="D9" s="46" t="s">
        <v>267</v>
      </c>
      <c r="E9" s="38"/>
      <c r="F9" s="38"/>
    </row>
    <row r="10" spans="1:6" ht="15.75" x14ac:dyDescent="0.25">
      <c r="A10" s="47"/>
      <c r="B10" s="112" t="s">
        <v>213</v>
      </c>
      <c r="C10" s="48" t="s">
        <v>203</v>
      </c>
      <c r="D10" s="48" t="s">
        <v>204</v>
      </c>
      <c r="E10" s="38"/>
      <c r="F10" s="38"/>
    </row>
    <row r="11" spans="1:6" ht="31.5" x14ac:dyDescent="0.25">
      <c r="A11" s="49" t="s">
        <v>201</v>
      </c>
      <c r="B11" s="112"/>
      <c r="C11" s="50" t="s">
        <v>403</v>
      </c>
      <c r="D11" s="51" t="s">
        <v>403</v>
      </c>
      <c r="E11" s="38"/>
      <c r="F11" s="38"/>
    </row>
    <row r="12" spans="1:6" ht="79.5" customHeight="1" x14ac:dyDescent="0.25">
      <c r="A12" s="52"/>
      <c r="B12" s="53" t="s">
        <v>214</v>
      </c>
      <c r="C12" s="54">
        <f>C13</f>
        <v>-5320</v>
      </c>
      <c r="D12" s="54">
        <f>D13</f>
        <v>-21866</v>
      </c>
      <c r="E12" s="38"/>
      <c r="F12" s="38"/>
    </row>
    <row r="13" spans="1:6" ht="50.25" customHeight="1" x14ac:dyDescent="0.25">
      <c r="A13" s="55" t="s">
        <v>215</v>
      </c>
      <c r="B13" s="55" t="s">
        <v>216</v>
      </c>
      <c r="C13" s="100">
        <f>C14+C21</f>
        <v>-5320</v>
      </c>
      <c r="D13" s="100">
        <f>D14+D18</f>
        <v>-21866</v>
      </c>
      <c r="E13" s="38"/>
      <c r="F13" s="38"/>
    </row>
    <row r="14" spans="1:6" ht="31.5" x14ac:dyDescent="0.25">
      <c r="A14" s="55" t="s">
        <v>217</v>
      </c>
      <c r="B14" s="55" t="s">
        <v>218</v>
      </c>
      <c r="C14" s="56">
        <v>-235591</v>
      </c>
      <c r="D14" s="56">
        <v>-223756</v>
      </c>
      <c r="E14" s="38"/>
      <c r="F14" s="38"/>
    </row>
    <row r="15" spans="1:6" ht="47.25" x14ac:dyDescent="0.25">
      <c r="A15" s="55" t="s">
        <v>219</v>
      </c>
      <c r="B15" s="55" t="s">
        <v>220</v>
      </c>
      <c r="C15" s="56">
        <v>-235591</v>
      </c>
      <c r="D15" s="56">
        <v>-223756</v>
      </c>
      <c r="E15" s="38"/>
      <c r="F15" s="38"/>
    </row>
    <row r="16" spans="1:6" ht="47.25" x14ac:dyDescent="0.25">
      <c r="A16" s="55" t="s">
        <v>221</v>
      </c>
      <c r="B16" s="55" t="s">
        <v>222</v>
      </c>
      <c r="C16" s="56">
        <v>-235591</v>
      </c>
      <c r="D16" s="56">
        <v>-223756</v>
      </c>
      <c r="E16" s="38"/>
      <c r="F16" s="38"/>
    </row>
    <row r="17" spans="1:6" ht="63" x14ac:dyDescent="0.25">
      <c r="A17" s="55" t="s">
        <v>223</v>
      </c>
      <c r="B17" s="55" t="s">
        <v>224</v>
      </c>
      <c r="C17" s="56">
        <v>-235591</v>
      </c>
      <c r="D17" s="56">
        <v>-223756</v>
      </c>
      <c r="E17" s="38"/>
      <c r="F17" s="38"/>
    </row>
    <row r="18" spans="1:6" ht="31.5" x14ac:dyDescent="0.25">
      <c r="A18" s="55" t="s">
        <v>225</v>
      </c>
      <c r="B18" s="55" t="s">
        <v>226</v>
      </c>
      <c r="C18" s="56">
        <v>230271</v>
      </c>
      <c r="D18" s="56">
        <v>201890</v>
      </c>
      <c r="E18" s="38"/>
      <c r="F18" s="38"/>
    </row>
    <row r="19" spans="1:6" ht="47.25" x14ac:dyDescent="0.25">
      <c r="A19" s="55" t="s">
        <v>227</v>
      </c>
      <c r="B19" s="55" t="s">
        <v>228</v>
      </c>
      <c r="C19" s="56">
        <v>230271</v>
      </c>
      <c r="D19" s="56">
        <v>201890</v>
      </c>
      <c r="E19" s="38"/>
      <c r="F19" s="38"/>
    </row>
    <row r="20" spans="1:6" ht="47.25" x14ac:dyDescent="0.25">
      <c r="A20" s="55" t="s">
        <v>229</v>
      </c>
      <c r="B20" s="55" t="s">
        <v>230</v>
      </c>
      <c r="C20" s="56">
        <v>230271</v>
      </c>
      <c r="D20" s="56">
        <v>201890</v>
      </c>
      <c r="E20" s="38"/>
      <c r="F20" s="38"/>
    </row>
    <row r="21" spans="1:6" ht="63" x14ac:dyDescent="0.25">
      <c r="A21" s="55" t="s">
        <v>231</v>
      </c>
      <c r="B21" s="55" t="s">
        <v>232</v>
      </c>
      <c r="C21" s="56">
        <v>230271</v>
      </c>
      <c r="D21" s="56">
        <v>201890</v>
      </c>
      <c r="E21" s="38"/>
      <c r="F21" s="38"/>
    </row>
  </sheetData>
  <mergeCells count="8">
    <mergeCell ref="B10:B11"/>
    <mergeCell ref="C2:E2"/>
    <mergeCell ref="C3:E3"/>
    <mergeCell ref="C1:D1"/>
    <mergeCell ref="A5:F5"/>
    <mergeCell ref="A6:D6"/>
    <mergeCell ref="A7:D7"/>
    <mergeCell ref="A8:D8"/>
  </mergeCells>
  <pageMargins left="1.1023622047244095" right="0.31496062992125984" top="0.74803149606299213" bottom="0.74803149606299213" header="0.31496062992125984" footer="0.31496062992125984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workbookViewId="0">
      <selection activeCell="C10" sqref="C10:D13"/>
    </sheetView>
  </sheetViews>
  <sheetFormatPr defaultRowHeight="15" x14ac:dyDescent="0.25"/>
  <cols>
    <col min="1" max="1" width="28.140625" customWidth="1"/>
    <col min="2" max="2" width="27.5703125" customWidth="1"/>
    <col min="3" max="4" width="14.28515625" customWidth="1"/>
    <col min="5" max="6" width="9.140625" hidden="1" customWidth="1"/>
  </cols>
  <sheetData>
    <row r="1" spans="1:6" ht="21.75" x14ac:dyDescent="0.55000000000000004">
      <c r="A1" s="37"/>
      <c r="B1" s="37"/>
      <c r="C1" s="117" t="s">
        <v>235</v>
      </c>
      <c r="D1" s="117"/>
      <c r="E1" s="37"/>
      <c r="F1" s="37"/>
    </row>
    <row r="2" spans="1:6" ht="15.75" x14ac:dyDescent="0.25">
      <c r="A2" s="37"/>
      <c r="B2" s="37"/>
      <c r="C2" s="110" t="s">
        <v>53</v>
      </c>
      <c r="D2" s="110"/>
      <c r="E2" s="37"/>
      <c r="F2" s="37"/>
    </row>
    <row r="3" spans="1:6" ht="15.75" x14ac:dyDescent="0.25">
      <c r="A3" s="37"/>
      <c r="B3" s="37"/>
      <c r="C3" s="110" t="s">
        <v>54</v>
      </c>
      <c r="D3" s="110"/>
      <c r="E3" s="37"/>
      <c r="F3" s="37"/>
    </row>
    <row r="4" spans="1:6" ht="15.75" x14ac:dyDescent="0.25">
      <c r="A4" s="114" t="s">
        <v>233</v>
      </c>
      <c r="B4" s="114"/>
      <c r="C4" s="114"/>
      <c r="D4" s="114"/>
      <c r="E4" s="114"/>
      <c r="F4" s="114"/>
    </row>
    <row r="5" spans="1:6" ht="15.75" x14ac:dyDescent="0.25">
      <c r="A5" s="115" t="s">
        <v>234</v>
      </c>
      <c r="B5" s="115"/>
      <c r="C5" s="115"/>
      <c r="D5" s="115"/>
      <c r="E5" s="38"/>
      <c r="F5" s="38"/>
    </row>
    <row r="6" spans="1:6" ht="15.75" x14ac:dyDescent="0.25">
      <c r="A6" s="115" t="s">
        <v>354</v>
      </c>
      <c r="B6" s="115"/>
      <c r="C6" s="115"/>
      <c r="D6" s="115"/>
      <c r="E6" s="38"/>
      <c r="F6" s="38"/>
    </row>
    <row r="7" spans="1:6" ht="15.75" x14ac:dyDescent="0.25">
      <c r="A7" s="38"/>
      <c r="B7" s="38"/>
      <c r="C7" s="38"/>
      <c r="D7" s="38" t="s">
        <v>267</v>
      </c>
      <c r="E7" s="38"/>
      <c r="F7" s="38"/>
    </row>
    <row r="8" spans="1:6" ht="15.75" x14ac:dyDescent="0.25">
      <c r="A8" s="118" t="s">
        <v>201</v>
      </c>
      <c r="B8" s="120" t="s">
        <v>202</v>
      </c>
      <c r="C8" s="39" t="s">
        <v>203</v>
      </c>
      <c r="D8" s="39" t="s">
        <v>204</v>
      </c>
      <c r="E8" s="38"/>
      <c r="F8" s="38"/>
    </row>
    <row r="9" spans="1:6" ht="15.75" x14ac:dyDescent="0.25">
      <c r="A9" s="119"/>
      <c r="B9" s="120"/>
      <c r="C9" s="40" t="s">
        <v>403</v>
      </c>
      <c r="D9" s="41" t="s">
        <v>403</v>
      </c>
      <c r="E9" s="38"/>
      <c r="F9" s="38"/>
    </row>
    <row r="10" spans="1:6" ht="52.5" customHeight="1" x14ac:dyDescent="0.25">
      <c r="A10" s="42" t="s">
        <v>205</v>
      </c>
      <c r="B10" s="42" t="s">
        <v>206</v>
      </c>
      <c r="C10" s="101">
        <f>C11+C12</f>
        <v>-5320</v>
      </c>
      <c r="D10" s="101">
        <f>D11+D12</f>
        <v>-21866</v>
      </c>
      <c r="E10" s="38"/>
      <c r="F10" s="38"/>
    </row>
    <row r="11" spans="1:6" ht="50.25" customHeight="1" x14ac:dyDescent="0.25">
      <c r="A11" s="42" t="s">
        <v>207</v>
      </c>
      <c r="B11" s="42" t="s">
        <v>208</v>
      </c>
      <c r="C11" s="102">
        <v>-235591</v>
      </c>
      <c r="D11" s="102">
        <v>-223756</v>
      </c>
      <c r="E11" s="38"/>
      <c r="F11" s="38"/>
    </row>
    <row r="12" spans="1:6" ht="51.75" customHeight="1" x14ac:dyDescent="0.25">
      <c r="A12" s="42" t="s">
        <v>209</v>
      </c>
      <c r="B12" s="42" t="s">
        <v>210</v>
      </c>
      <c r="C12" s="102">
        <v>230271</v>
      </c>
      <c r="D12" s="102">
        <v>201890</v>
      </c>
      <c r="E12" s="38"/>
      <c r="F12" s="38"/>
    </row>
    <row r="13" spans="1:6" ht="52.5" customHeight="1" x14ac:dyDescent="0.25">
      <c r="A13" s="43"/>
      <c r="B13" s="44" t="s">
        <v>211</v>
      </c>
      <c r="C13" s="101">
        <f>C10</f>
        <v>-5320</v>
      </c>
      <c r="D13" s="101">
        <f>D10</f>
        <v>-21866</v>
      </c>
      <c r="E13" s="38"/>
      <c r="F13" s="38"/>
    </row>
    <row r="14" spans="1:6" ht="15.75" x14ac:dyDescent="0.25">
      <c r="A14" s="30"/>
      <c r="B14" s="30"/>
      <c r="C14" s="30"/>
      <c r="D14" s="30"/>
      <c r="E14" s="30"/>
      <c r="F14" s="30"/>
    </row>
    <row r="15" spans="1:6" ht="15.75" x14ac:dyDescent="0.25">
      <c r="A15" s="30"/>
      <c r="B15" s="30"/>
      <c r="C15" s="30"/>
      <c r="D15" s="30"/>
      <c r="E15" s="30"/>
      <c r="F15" s="30"/>
    </row>
  </sheetData>
  <mergeCells count="8">
    <mergeCell ref="C1:D1"/>
    <mergeCell ref="A4:F4"/>
    <mergeCell ref="A5:D5"/>
    <mergeCell ref="A6:D6"/>
    <mergeCell ref="A8:A9"/>
    <mergeCell ref="B8:B9"/>
    <mergeCell ref="C2:D2"/>
    <mergeCell ref="C3:D3"/>
  </mergeCells>
  <pageMargins left="1.1023622047244095" right="0.39370078740157483" top="0.74803149606299213" bottom="0.74803149606299213" header="0.31496062992125984" footer="0.31496062992125984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topLeftCell="A22" workbookViewId="0">
      <selection activeCell="F34" sqref="F34"/>
    </sheetView>
  </sheetViews>
  <sheetFormatPr defaultRowHeight="15" x14ac:dyDescent="0.25"/>
  <cols>
    <col min="1" max="1" width="29.5703125" customWidth="1"/>
    <col min="2" max="2" width="7.28515625" customWidth="1"/>
    <col min="3" max="3" width="5.85546875" customWidth="1"/>
    <col min="4" max="4" width="13.42578125" customWidth="1"/>
    <col min="5" max="5" width="13" customWidth="1"/>
    <col min="6" max="6" width="13.7109375" customWidth="1"/>
  </cols>
  <sheetData>
    <row r="1" spans="1:6" x14ac:dyDescent="0.25">
      <c r="E1" t="s">
        <v>174</v>
      </c>
    </row>
    <row r="2" spans="1:6" x14ac:dyDescent="0.25">
      <c r="E2" t="s">
        <v>53</v>
      </c>
    </row>
    <row r="3" spans="1:6" x14ac:dyDescent="0.25">
      <c r="E3" t="s">
        <v>54</v>
      </c>
    </row>
    <row r="4" spans="1:6" ht="15.75" x14ac:dyDescent="0.25">
      <c r="A4" s="15" t="s">
        <v>175</v>
      </c>
      <c r="B4" s="15"/>
      <c r="C4" s="15"/>
      <c r="D4" s="16"/>
      <c r="E4" s="16"/>
      <c r="F4" s="16"/>
    </row>
    <row r="5" spans="1:6" ht="15.75" x14ac:dyDescent="0.25">
      <c r="A5" s="15" t="s">
        <v>269</v>
      </c>
      <c r="B5" s="15"/>
      <c r="C5" s="15"/>
      <c r="D5" s="16"/>
      <c r="E5" s="16"/>
      <c r="F5" s="16"/>
    </row>
    <row r="6" spans="1:6" ht="15.75" x14ac:dyDescent="0.25">
      <c r="A6" s="15"/>
      <c r="B6" s="15"/>
      <c r="C6" s="15"/>
      <c r="D6" s="15"/>
      <c r="E6" s="12"/>
      <c r="F6" s="13" t="s">
        <v>0</v>
      </c>
    </row>
    <row r="7" spans="1:6" ht="47.25" x14ac:dyDescent="0.25">
      <c r="A7" s="17" t="s">
        <v>128</v>
      </c>
      <c r="B7" s="18" t="s">
        <v>129</v>
      </c>
      <c r="C7" s="18" t="s">
        <v>130</v>
      </c>
      <c r="D7" s="17" t="s">
        <v>270</v>
      </c>
      <c r="E7" s="17" t="s">
        <v>271</v>
      </c>
      <c r="F7" s="17" t="s">
        <v>272</v>
      </c>
    </row>
    <row r="8" spans="1:6" ht="15.75" x14ac:dyDescent="0.25">
      <c r="A8" s="27">
        <v>1</v>
      </c>
      <c r="B8" s="28" t="s">
        <v>131</v>
      </c>
      <c r="C8" s="28" t="s">
        <v>4</v>
      </c>
      <c r="D8" s="28" t="s">
        <v>132</v>
      </c>
      <c r="E8" s="28" t="s">
        <v>133</v>
      </c>
      <c r="F8" s="28" t="s">
        <v>134</v>
      </c>
    </row>
    <row r="9" spans="1:6" ht="33" customHeight="1" x14ac:dyDescent="0.25">
      <c r="A9" s="20" t="s">
        <v>135</v>
      </c>
      <c r="B9" s="21" t="s">
        <v>136</v>
      </c>
      <c r="C9" s="21"/>
      <c r="D9" s="22">
        <f>D10+D12+D11</f>
        <v>11401</v>
      </c>
      <c r="E9" s="22">
        <f t="shared" ref="E9:F9" si="0">E10+E12+E11</f>
        <v>21441</v>
      </c>
      <c r="F9" s="22">
        <f t="shared" si="0"/>
        <v>20134</v>
      </c>
    </row>
    <row r="10" spans="1:6" ht="124.5" customHeight="1" x14ac:dyDescent="0.25">
      <c r="A10" s="23" t="s">
        <v>139</v>
      </c>
      <c r="B10" s="19" t="s">
        <v>136</v>
      </c>
      <c r="C10" s="19" t="s">
        <v>140</v>
      </c>
      <c r="D10" s="24">
        <v>10915</v>
      </c>
      <c r="E10" s="24">
        <v>18073</v>
      </c>
      <c r="F10" s="24">
        <v>17772</v>
      </c>
    </row>
    <row r="11" spans="1:6" ht="94.5" customHeight="1" x14ac:dyDescent="0.25">
      <c r="A11" s="74" t="s">
        <v>255</v>
      </c>
      <c r="B11" s="19" t="s">
        <v>136</v>
      </c>
      <c r="C11" s="19" t="s">
        <v>256</v>
      </c>
      <c r="D11" s="24">
        <v>4</v>
      </c>
      <c r="E11" s="24">
        <v>4</v>
      </c>
      <c r="F11" s="24">
        <v>4</v>
      </c>
    </row>
    <row r="12" spans="1:6" ht="36" customHeight="1" x14ac:dyDescent="0.25">
      <c r="A12" s="23" t="s">
        <v>143</v>
      </c>
      <c r="B12" s="19" t="s">
        <v>136</v>
      </c>
      <c r="C12" s="19" t="s">
        <v>144</v>
      </c>
      <c r="D12" s="24">
        <v>482</v>
      </c>
      <c r="E12" s="24">
        <v>3364</v>
      </c>
      <c r="F12" s="24">
        <v>2358</v>
      </c>
    </row>
    <row r="13" spans="1:6" ht="31.5" x14ac:dyDescent="0.25">
      <c r="A13" s="25" t="s">
        <v>172</v>
      </c>
      <c r="B13" s="21" t="s">
        <v>137</v>
      </c>
      <c r="C13" s="21"/>
      <c r="D13" s="22">
        <f>D14</f>
        <v>1610</v>
      </c>
      <c r="E13" s="22">
        <f t="shared" ref="E13:F13" si="1">E14</f>
        <v>1610</v>
      </c>
      <c r="F13" s="22">
        <f t="shared" si="1"/>
        <v>1610</v>
      </c>
    </row>
    <row r="14" spans="1:6" ht="31.5" x14ac:dyDescent="0.25">
      <c r="A14" s="14" t="s">
        <v>171</v>
      </c>
      <c r="B14" s="19" t="s">
        <v>137</v>
      </c>
      <c r="C14" s="19" t="s">
        <v>138</v>
      </c>
      <c r="D14" s="24">
        <v>1610</v>
      </c>
      <c r="E14" s="24">
        <v>1610</v>
      </c>
      <c r="F14" s="24">
        <v>1610</v>
      </c>
    </row>
    <row r="15" spans="1:6" ht="63" x14ac:dyDescent="0.25">
      <c r="A15" s="20" t="s">
        <v>145</v>
      </c>
      <c r="B15" s="21" t="s">
        <v>138</v>
      </c>
      <c r="C15" s="21"/>
      <c r="D15" s="22">
        <f>D16+D18+D17</f>
        <v>2529</v>
      </c>
      <c r="E15" s="22">
        <f t="shared" ref="E15:F15" si="2">E16+E18+E17</f>
        <v>1679</v>
      </c>
      <c r="F15" s="22">
        <f t="shared" si="2"/>
        <v>1671</v>
      </c>
    </row>
    <row r="16" spans="1:6" ht="81" customHeight="1" x14ac:dyDescent="0.25">
      <c r="A16" s="23" t="s">
        <v>146</v>
      </c>
      <c r="B16" s="19" t="s">
        <v>138</v>
      </c>
      <c r="C16" s="19" t="s">
        <v>147</v>
      </c>
      <c r="D16" s="24">
        <v>31</v>
      </c>
      <c r="E16" s="24">
        <v>180</v>
      </c>
      <c r="F16" s="24">
        <v>176</v>
      </c>
    </row>
    <row r="17" spans="1:6" ht="36" customHeight="1" x14ac:dyDescent="0.25">
      <c r="A17" s="32" t="s">
        <v>176</v>
      </c>
      <c r="B17" s="19" t="s">
        <v>138</v>
      </c>
      <c r="C17" s="19" t="s">
        <v>152</v>
      </c>
      <c r="D17" s="24">
        <v>1996</v>
      </c>
      <c r="E17" s="24">
        <v>1044</v>
      </c>
      <c r="F17" s="24">
        <v>1044</v>
      </c>
    </row>
    <row r="18" spans="1:6" ht="63" x14ac:dyDescent="0.25">
      <c r="A18" s="23" t="s">
        <v>148</v>
      </c>
      <c r="B18" s="19" t="s">
        <v>138</v>
      </c>
      <c r="C18" s="19" t="s">
        <v>149</v>
      </c>
      <c r="D18" s="24">
        <v>502</v>
      </c>
      <c r="E18" s="24">
        <v>455</v>
      </c>
      <c r="F18" s="24">
        <v>451</v>
      </c>
    </row>
    <row r="19" spans="1:6" ht="31.5" x14ac:dyDescent="0.25">
      <c r="A19" s="20" t="s">
        <v>150</v>
      </c>
      <c r="B19" s="21" t="s">
        <v>140</v>
      </c>
      <c r="C19" s="21"/>
      <c r="D19" s="22">
        <f>D20+D22+D21</f>
        <v>2210</v>
      </c>
      <c r="E19" s="22">
        <f t="shared" ref="E19:F19" si="3">E20+E22+E21</f>
        <v>9480</v>
      </c>
      <c r="F19" s="22">
        <f t="shared" si="3"/>
        <v>8325</v>
      </c>
    </row>
    <row r="20" spans="1:6" ht="31.5" x14ac:dyDescent="0.25">
      <c r="A20" s="17" t="s">
        <v>173</v>
      </c>
      <c r="B20" s="19" t="s">
        <v>140</v>
      </c>
      <c r="C20" s="19" t="s">
        <v>147</v>
      </c>
      <c r="D20" s="24">
        <v>2210</v>
      </c>
      <c r="E20" s="24">
        <v>7565</v>
      </c>
      <c r="F20" s="24">
        <v>6535</v>
      </c>
    </row>
    <row r="21" spans="1:6" ht="26.25" customHeight="1" x14ac:dyDescent="0.25">
      <c r="A21" s="75" t="s">
        <v>257</v>
      </c>
      <c r="B21" s="19" t="s">
        <v>140</v>
      </c>
      <c r="C21" s="19" t="s">
        <v>152</v>
      </c>
      <c r="D21" s="24"/>
      <c r="E21" s="24">
        <v>1900</v>
      </c>
      <c r="F21" s="24">
        <v>1775</v>
      </c>
    </row>
    <row r="22" spans="1:6" ht="31.5" x14ac:dyDescent="0.25">
      <c r="A22" s="23" t="s">
        <v>153</v>
      </c>
      <c r="B22" s="19" t="s">
        <v>140</v>
      </c>
      <c r="C22" s="19" t="s">
        <v>154</v>
      </c>
      <c r="D22" s="24"/>
      <c r="E22" s="24">
        <v>15</v>
      </c>
      <c r="F22" s="24">
        <v>15</v>
      </c>
    </row>
    <row r="23" spans="1:6" ht="46.5" customHeight="1" x14ac:dyDescent="0.25">
      <c r="A23" s="20" t="s">
        <v>155</v>
      </c>
      <c r="B23" s="21" t="s">
        <v>156</v>
      </c>
      <c r="C23" s="21"/>
      <c r="D23" s="22">
        <f>D24+D25+D26</f>
        <v>11949</v>
      </c>
      <c r="E23" s="22">
        <f t="shared" ref="E23:F23" si="4">E24+E25+E26</f>
        <v>145116</v>
      </c>
      <c r="F23" s="22">
        <f t="shared" si="4"/>
        <v>125374</v>
      </c>
    </row>
    <row r="24" spans="1:6" ht="15.75" x14ac:dyDescent="0.25">
      <c r="A24" s="17" t="s">
        <v>157</v>
      </c>
      <c r="B24" s="19" t="s">
        <v>156</v>
      </c>
      <c r="C24" s="19" t="s">
        <v>136</v>
      </c>
      <c r="D24" s="24"/>
      <c r="E24" s="24">
        <v>78001</v>
      </c>
      <c r="F24" s="24">
        <v>72155</v>
      </c>
    </row>
    <row r="25" spans="1:6" ht="15.75" x14ac:dyDescent="0.25">
      <c r="A25" s="17" t="s">
        <v>158</v>
      </c>
      <c r="B25" s="19" t="s">
        <v>156</v>
      </c>
      <c r="C25" s="19" t="s">
        <v>137</v>
      </c>
      <c r="D25" s="24">
        <v>3276</v>
      </c>
      <c r="E25" s="24">
        <v>16425</v>
      </c>
      <c r="F25" s="24">
        <v>12140</v>
      </c>
    </row>
    <row r="26" spans="1:6" ht="15.75" x14ac:dyDescent="0.25">
      <c r="A26" s="23" t="s">
        <v>159</v>
      </c>
      <c r="B26" s="19" t="s">
        <v>156</v>
      </c>
      <c r="C26" s="19" t="s">
        <v>138</v>
      </c>
      <c r="D26" s="24">
        <v>8673</v>
      </c>
      <c r="E26" s="24">
        <v>50690</v>
      </c>
      <c r="F26" s="24">
        <v>41079</v>
      </c>
    </row>
    <row r="27" spans="1:6" ht="15.75" x14ac:dyDescent="0.25">
      <c r="A27" s="20" t="s">
        <v>160</v>
      </c>
      <c r="B27" s="21" t="s">
        <v>141</v>
      </c>
      <c r="C27" s="21"/>
      <c r="D27" s="22">
        <f>D28</f>
        <v>113</v>
      </c>
      <c r="E27" s="22">
        <f t="shared" ref="E27:F27" si="5">E28</f>
        <v>876</v>
      </c>
      <c r="F27" s="22">
        <f t="shared" si="5"/>
        <v>876</v>
      </c>
    </row>
    <row r="28" spans="1:6" ht="31.5" x14ac:dyDescent="0.25">
      <c r="A28" s="17" t="s">
        <v>161</v>
      </c>
      <c r="B28" s="19" t="s">
        <v>141</v>
      </c>
      <c r="C28" s="19" t="s">
        <v>141</v>
      </c>
      <c r="D28" s="24">
        <v>113</v>
      </c>
      <c r="E28" s="24">
        <v>876</v>
      </c>
      <c r="F28" s="24">
        <v>876</v>
      </c>
    </row>
    <row r="29" spans="1:6" ht="31.5" x14ac:dyDescent="0.25">
      <c r="A29" s="20" t="s">
        <v>162</v>
      </c>
      <c r="B29" s="21" t="s">
        <v>151</v>
      </c>
      <c r="C29" s="21"/>
      <c r="D29" s="22">
        <f>D30</f>
        <v>22001</v>
      </c>
      <c r="E29" s="22">
        <f t="shared" ref="E29:F29" si="6">E30</f>
        <v>28982</v>
      </c>
      <c r="F29" s="22">
        <f t="shared" si="6"/>
        <v>28948</v>
      </c>
    </row>
    <row r="30" spans="1:6" ht="15.75" x14ac:dyDescent="0.25">
      <c r="A30" s="17" t="s">
        <v>163</v>
      </c>
      <c r="B30" s="19" t="s">
        <v>151</v>
      </c>
      <c r="C30" s="19" t="s">
        <v>136</v>
      </c>
      <c r="D30" s="24">
        <v>22001</v>
      </c>
      <c r="E30" s="24">
        <v>28982</v>
      </c>
      <c r="F30" s="24">
        <v>28948</v>
      </c>
    </row>
    <row r="31" spans="1:6" ht="31.5" x14ac:dyDescent="0.25">
      <c r="A31" s="20" t="s">
        <v>164</v>
      </c>
      <c r="B31" s="21" t="s">
        <v>152</v>
      </c>
      <c r="C31" s="21"/>
      <c r="D31" s="22">
        <f>D32+D33</f>
        <v>180</v>
      </c>
      <c r="E31" s="22">
        <f t="shared" ref="E31:F31" si="7">E32+E33</f>
        <v>600</v>
      </c>
      <c r="F31" s="22">
        <f t="shared" si="7"/>
        <v>599</v>
      </c>
    </row>
    <row r="32" spans="1:6" ht="15.75" x14ac:dyDescent="0.25">
      <c r="A32" s="23" t="s">
        <v>165</v>
      </c>
      <c r="B32" s="19" t="s">
        <v>152</v>
      </c>
      <c r="C32" s="19" t="s">
        <v>136</v>
      </c>
      <c r="D32" s="24">
        <v>180</v>
      </c>
      <c r="E32" s="24">
        <v>300</v>
      </c>
      <c r="F32" s="24">
        <v>300</v>
      </c>
    </row>
    <row r="33" spans="1:6" ht="31.5" x14ac:dyDescent="0.25">
      <c r="A33" s="17" t="s">
        <v>166</v>
      </c>
      <c r="B33" s="19" t="s">
        <v>152</v>
      </c>
      <c r="C33" s="19" t="s">
        <v>138</v>
      </c>
      <c r="D33" s="24"/>
      <c r="E33" s="24">
        <v>300</v>
      </c>
      <c r="F33" s="24">
        <v>299</v>
      </c>
    </row>
    <row r="34" spans="1:6" ht="31.5" x14ac:dyDescent="0.25">
      <c r="A34" s="26" t="s">
        <v>167</v>
      </c>
      <c r="B34" s="21" t="s">
        <v>142</v>
      </c>
      <c r="C34" s="21"/>
      <c r="D34" s="22">
        <f>D35</f>
        <v>9972</v>
      </c>
      <c r="E34" s="22">
        <f t="shared" ref="E34:F34" si="8">E35</f>
        <v>20487</v>
      </c>
      <c r="F34" s="22">
        <f t="shared" si="8"/>
        <v>13524</v>
      </c>
    </row>
    <row r="35" spans="1:6" ht="15.75" x14ac:dyDescent="0.25">
      <c r="A35" s="17" t="s">
        <v>168</v>
      </c>
      <c r="B35" s="19" t="s">
        <v>142</v>
      </c>
      <c r="C35" s="19" t="s">
        <v>137</v>
      </c>
      <c r="D35" s="24">
        <v>9972</v>
      </c>
      <c r="E35" s="24">
        <v>20487</v>
      </c>
      <c r="F35" s="24">
        <v>13524</v>
      </c>
    </row>
    <row r="36" spans="1:6" ht="15.75" x14ac:dyDescent="0.25">
      <c r="A36" s="26" t="s">
        <v>169</v>
      </c>
      <c r="B36" s="21"/>
      <c r="C36" s="21"/>
      <c r="D36" s="76">
        <f>D9+D13+D15+D19+D23+D27+D29+D31+D34</f>
        <v>61965</v>
      </c>
      <c r="E36" s="22">
        <f>E9+E13+E15+E19+E23+E27+E29+E31+E34</f>
        <v>230271</v>
      </c>
      <c r="F36" s="22">
        <f>F9+F13+F15+F19+F23+F27+F29+F31+F34</f>
        <v>201061</v>
      </c>
    </row>
    <row r="39" spans="1:6" x14ac:dyDescent="0.25">
      <c r="D39" s="29"/>
      <c r="E39" s="29"/>
      <c r="F39" s="29"/>
    </row>
  </sheetData>
  <pageMargins left="1.1023622047244095" right="0.31496062992125984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8"/>
  <sheetViews>
    <sheetView workbookViewId="0">
      <selection activeCell="A4" sqref="A4:I4"/>
    </sheetView>
  </sheetViews>
  <sheetFormatPr defaultRowHeight="15" x14ac:dyDescent="0.25"/>
  <cols>
    <col min="1" max="1" width="35.42578125" customWidth="1"/>
    <col min="2" max="2" width="9" customWidth="1"/>
    <col min="3" max="3" width="6.42578125" customWidth="1"/>
    <col min="4" max="4" width="4.7109375" customWidth="1"/>
    <col min="5" max="5" width="11.85546875" customWidth="1"/>
    <col min="6" max="6" width="6.85546875" customWidth="1"/>
    <col min="7" max="7" width="13.28515625" customWidth="1"/>
    <col min="8" max="8" width="12.140625" customWidth="1"/>
    <col min="9" max="9" width="12" customWidth="1"/>
  </cols>
  <sheetData>
    <row r="1" spans="1:9" ht="15.75" x14ac:dyDescent="0.25">
      <c r="A1" s="30"/>
      <c r="B1" s="31"/>
      <c r="C1" s="30"/>
      <c r="D1" s="30"/>
      <c r="E1" s="30"/>
      <c r="F1" s="30"/>
      <c r="G1" s="80"/>
      <c r="H1" s="30" t="s">
        <v>200</v>
      </c>
      <c r="I1" s="30"/>
    </row>
    <row r="2" spans="1:9" ht="15.75" x14ac:dyDescent="0.25">
      <c r="A2" s="30"/>
      <c r="B2" s="31"/>
      <c r="C2" s="30"/>
      <c r="D2" s="30"/>
      <c r="E2" s="30"/>
      <c r="F2" s="30"/>
      <c r="G2" s="121" t="s">
        <v>53</v>
      </c>
      <c r="H2" s="121"/>
      <c r="I2" s="121"/>
    </row>
    <row r="3" spans="1:9" ht="15.75" x14ac:dyDescent="0.25">
      <c r="A3" s="30"/>
      <c r="B3" s="31"/>
      <c r="C3" s="30"/>
      <c r="D3" s="30"/>
      <c r="E3" s="30"/>
      <c r="F3" s="30"/>
      <c r="G3" s="80"/>
      <c r="H3" s="30" t="s">
        <v>54</v>
      </c>
      <c r="I3" s="30"/>
    </row>
    <row r="4" spans="1:9" ht="37.5" customHeight="1" x14ac:dyDescent="0.25">
      <c r="A4" s="122" t="s">
        <v>273</v>
      </c>
      <c r="B4" s="123"/>
      <c r="C4" s="123"/>
      <c r="D4" s="123"/>
      <c r="E4" s="123"/>
      <c r="F4" s="123"/>
      <c r="G4" s="123"/>
      <c r="H4" s="124"/>
      <c r="I4" s="124"/>
    </row>
    <row r="5" spans="1:9" ht="15.75" x14ac:dyDescent="0.25">
      <c r="A5" s="81"/>
      <c r="B5" s="82"/>
      <c r="C5" s="82"/>
      <c r="D5" s="82"/>
      <c r="E5" s="82"/>
      <c r="F5" s="82"/>
      <c r="G5" s="82"/>
      <c r="H5" s="83"/>
      <c r="I5" s="83" t="s">
        <v>267</v>
      </c>
    </row>
    <row r="6" spans="1:9" ht="15" customHeight="1" x14ac:dyDescent="0.25">
      <c r="A6" s="128" t="s">
        <v>128</v>
      </c>
      <c r="B6" s="125" t="s">
        <v>197</v>
      </c>
      <c r="C6" s="129" t="s">
        <v>177</v>
      </c>
      <c r="D6" s="127" t="s">
        <v>296</v>
      </c>
      <c r="E6" s="129" t="s">
        <v>297</v>
      </c>
      <c r="F6" s="129" t="s">
        <v>178</v>
      </c>
      <c r="G6" s="126" t="s">
        <v>195</v>
      </c>
      <c r="H6" s="127" t="s">
        <v>196</v>
      </c>
      <c r="I6" s="127" t="s">
        <v>258</v>
      </c>
    </row>
    <row r="7" spans="1:9" ht="34.5" customHeight="1" x14ac:dyDescent="0.25">
      <c r="A7" s="128"/>
      <c r="B7" s="125"/>
      <c r="C7" s="129"/>
      <c r="D7" s="127"/>
      <c r="E7" s="129"/>
      <c r="F7" s="129"/>
      <c r="G7" s="126"/>
      <c r="H7" s="127"/>
      <c r="I7" s="127"/>
    </row>
    <row r="8" spans="1:9" ht="48.75" customHeight="1" x14ac:dyDescent="0.25">
      <c r="A8" s="33" t="s">
        <v>194</v>
      </c>
      <c r="B8" s="34" t="s">
        <v>198</v>
      </c>
      <c r="C8" s="33"/>
      <c r="D8" s="33"/>
      <c r="E8" s="33"/>
      <c r="F8" s="33"/>
      <c r="G8" s="77">
        <f>G9++G36+G41+G55+G61+G89+G96+G106+G114+G51</f>
        <v>61965</v>
      </c>
      <c r="H8" s="77">
        <f>H9++H36+H41+H61+H89+H96+H106+H114+H51</f>
        <v>230271</v>
      </c>
      <c r="I8" s="77">
        <f>I9++I36+I41+I61+I89+I96+I106+I114+I51</f>
        <v>201061</v>
      </c>
    </row>
    <row r="9" spans="1:9" ht="37.5" customHeight="1" x14ac:dyDescent="0.25">
      <c r="A9" s="33" t="s">
        <v>179</v>
      </c>
      <c r="B9" s="34" t="s">
        <v>198</v>
      </c>
      <c r="C9" s="34" t="s">
        <v>136</v>
      </c>
      <c r="D9" s="34" t="s">
        <v>199</v>
      </c>
      <c r="E9" s="34"/>
      <c r="F9" s="33"/>
      <c r="G9" s="33">
        <v>11401</v>
      </c>
      <c r="H9" s="33">
        <f>H10+H19+H22</f>
        <v>21441</v>
      </c>
      <c r="I9" s="33">
        <f>I10+I19+I22</f>
        <v>20134</v>
      </c>
    </row>
    <row r="10" spans="1:9" ht="119.25" customHeight="1" x14ac:dyDescent="0.25">
      <c r="A10" s="35" t="s">
        <v>181</v>
      </c>
      <c r="B10" s="84" t="s">
        <v>198</v>
      </c>
      <c r="C10" s="84" t="s">
        <v>136</v>
      </c>
      <c r="D10" s="84" t="s">
        <v>140</v>
      </c>
      <c r="E10" s="84"/>
      <c r="F10" s="35"/>
      <c r="G10" s="35">
        <v>10915</v>
      </c>
      <c r="H10" s="35">
        <f>H11+H13+H17</f>
        <v>18073</v>
      </c>
      <c r="I10" s="78">
        <f>I11+I13+I17</f>
        <v>17772</v>
      </c>
    </row>
    <row r="11" spans="1:9" ht="128.25" customHeight="1" x14ac:dyDescent="0.25">
      <c r="A11" s="32" t="s">
        <v>274</v>
      </c>
      <c r="B11" s="73" t="s">
        <v>198</v>
      </c>
      <c r="C11" s="73" t="s">
        <v>136</v>
      </c>
      <c r="D11" s="73" t="s">
        <v>140</v>
      </c>
      <c r="E11" s="73" t="s">
        <v>315</v>
      </c>
      <c r="F11" s="33"/>
      <c r="G11" s="32">
        <v>913</v>
      </c>
      <c r="H11" s="32">
        <v>1515</v>
      </c>
      <c r="I11" s="32">
        <v>1490</v>
      </c>
    </row>
    <row r="12" spans="1:9" ht="110.25" customHeight="1" x14ac:dyDescent="0.25">
      <c r="A12" s="32" t="s">
        <v>275</v>
      </c>
      <c r="B12" s="73" t="s">
        <v>198</v>
      </c>
      <c r="C12" s="73" t="s">
        <v>136</v>
      </c>
      <c r="D12" s="73" t="s">
        <v>140</v>
      </c>
      <c r="E12" s="73" t="s">
        <v>315</v>
      </c>
      <c r="F12" s="32">
        <v>100</v>
      </c>
      <c r="G12" s="32">
        <v>913</v>
      </c>
      <c r="H12" s="32">
        <v>1514</v>
      </c>
      <c r="I12" s="32">
        <v>1490</v>
      </c>
    </row>
    <row r="13" spans="1:9" ht="127.5" customHeight="1" x14ac:dyDescent="0.25">
      <c r="A13" s="32" t="s">
        <v>276</v>
      </c>
      <c r="B13" s="73" t="s">
        <v>198</v>
      </c>
      <c r="C13" s="73" t="s">
        <v>136</v>
      </c>
      <c r="D13" s="73" t="s">
        <v>140</v>
      </c>
      <c r="E13" s="73" t="s">
        <v>316</v>
      </c>
      <c r="F13" s="33"/>
      <c r="G13" s="32">
        <v>9420</v>
      </c>
      <c r="H13" s="32">
        <f>H14+H15+H16</f>
        <v>14889</v>
      </c>
      <c r="I13" s="32">
        <f>I14+I15+I16</f>
        <v>14628</v>
      </c>
    </row>
    <row r="14" spans="1:9" ht="138.75" customHeight="1" x14ac:dyDescent="0.25">
      <c r="A14" s="32" t="s">
        <v>275</v>
      </c>
      <c r="B14" s="73" t="s">
        <v>198</v>
      </c>
      <c r="C14" s="73" t="s">
        <v>136</v>
      </c>
      <c r="D14" s="73" t="s">
        <v>140</v>
      </c>
      <c r="E14" s="73" t="s">
        <v>316</v>
      </c>
      <c r="F14" s="32">
        <v>100</v>
      </c>
      <c r="G14" s="32">
        <v>8918</v>
      </c>
      <c r="H14" s="32">
        <v>14156</v>
      </c>
      <c r="I14" s="32">
        <v>13973</v>
      </c>
    </row>
    <row r="15" spans="1:9" ht="55.5" customHeight="1" x14ac:dyDescent="0.25">
      <c r="A15" s="32" t="s">
        <v>277</v>
      </c>
      <c r="B15" s="73" t="s">
        <v>198</v>
      </c>
      <c r="C15" s="73" t="s">
        <v>136</v>
      </c>
      <c r="D15" s="73" t="s">
        <v>140</v>
      </c>
      <c r="E15" s="73" t="s">
        <v>316</v>
      </c>
      <c r="F15" s="32">
        <v>200</v>
      </c>
      <c r="G15" s="32">
        <v>500</v>
      </c>
      <c r="H15" s="32">
        <v>731</v>
      </c>
      <c r="I15" s="32">
        <v>654</v>
      </c>
    </row>
    <row r="16" spans="1:9" ht="17.25" customHeight="1" x14ac:dyDescent="0.25">
      <c r="A16" s="32" t="s">
        <v>182</v>
      </c>
      <c r="B16" s="73" t="s">
        <v>198</v>
      </c>
      <c r="C16" s="73" t="s">
        <v>136</v>
      </c>
      <c r="D16" s="73" t="s">
        <v>140</v>
      </c>
      <c r="E16" s="73" t="s">
        <v>316</v>
      </c>
      <c r="F16" s="32">
        <v>800</v>
      </c>
      <c r="G16" s="32">
        <v>2</v>
      </c>
      <c r="H16" s="32">
        <v>2</v>
      </c>
      <c r="I16" s="32">
        <v>1</v>
      </c>
    </row>
    <row r="17" spans="1:10" ht="146.25" customHeight="1" x14ac:dyDescent="0.25">
      <c r="A17" s="32" t="s">
        <v>278</v>
      </c>
      <c r="B17" s="73" t="s">
        <v>198</v>
      </c>
      <c r="C17" s="73" t="s">
        <v>136</v>
      </c>
      <c r="D17" s="73" t="s">
        <v>140</v>
      </c>
      <c r="E17" s="73" t="s">
        <v>317</v>
      </c>
      <c r="F17" s="32"/>
      <c r="G17" s="32">
        <v>582</v>
      </c>
      <c r="H17" s="32">
        <v>1669</v>
      </c>
      <c r="I17" s="32">
        <v>1654</v>
      </c>
    </row>
    <row r="18" spans="1:10" ht="47.25" customHeight="1" x14ac:dyDescent="0.25">
      <c r="A18" s="32" t="s">
        <v>277</v>
      </c>
      <c r="B18" s="73" t="s">
        <v>198</v>
      </c>
      <c r="C18" s="73" t="s">
        <v>136</v>
      </c>
      <c r="D18" s="73" t="s">
        <v>140</v>
      </c>
      <c r="E18" s="73" t="s">
        <v>317</v>
      </c>
      <c r="F18" s="32">
        <v>200</v>
      </c>
      <c r="G18" s="32">
        <v>582</v>
      </c>
      <c r="H18" s="32">
        <f>H17</f>
        <v>1669</v>
      </c>
      <c r="I18" s="32">
        <f>I17</f>
        <v>1654</v>
      </c>
    </row>
    <row r="19" spans="1:10" ht="84.75" customHeight="1" x14ac:dyDescent="0.25">
      <c r="A19" s="35" t="s">
        <v>255</v>
      </c>
      <c r="B19" s="73" t="s">
        <v>198</v>
      </c>
      <c r="C19" s="34" t="s">
        <v>136</v>
      </c>
      <c r="D19" s="34" t="s">
        <v>256</v>
      </c>
      <c r="E19" s="84"/>
      <c r="F19" s="35"/>
      <c r="G19" s="35">
        <v>4</v>
      </c>
      <c r="H19" s="35">
        <v>4</v>
      </c>
      <c r="I19" s="35">
        <v>4</v>
      </c>
    </row>
    <row r="20" spans="1:10" ht="102" customHeight="1" x14ac:dyDescent="0.25">
      <c r="A20" s="32" t="s">
        <v>279</v>
      </c>
      <c r="B20" s="73" t="s">
        <v>198</v>
      </c>
      <c r="C20" s="73" t="s">
        <v>136</v>
      </c>
      <c r="D20" s="73" t="s">
        <v>256</v>
      </c>
      <c r="E20" s="73">
        <v>9909002</v>
      </c>
      <c r="F20" s="32"/>
      <c r="G20" s="32">
        <v>4</v>
      </c>
      <c r="H20" s="32">
        <v>4</v>
      </c>
      <c r="I20" s="32">
        <v>4</v>
      </c>
    </row>
    <row r="21" spans="1:10" ht="20.25" customHeight="1" x14ac:dyDescent="0.25">
      <c r="A21" s="32" t="s">
        <v>280</v>
      </c>
      <c r="B21" s="73" t="s">
        <v>198</v>
      </c>
      <c r="C21" s="73" t="s">
        <v>136</v>
      </c>
      <c r="D21" s="73" t="s">
        <v>256</v>
      </c>
      <c r="E21" s="73">
        <v>9909002</v>
      </c>
      <c r="F21" s="32">
        <v>500</v>
      </c>
      <c r="G21" s="32">
        <v>4</v>
      </c>
      <c r="H21" s="32">
        <v>4</v>
      </c>
      <c r="I21" s="32">
        <v>4</v>
      </c>
    </row>
    <row r="22" spans="1:10" ht="38.25" customHeight="1" x14ac:dyDescent="0.25">
      <c r="A22" s="35" t="s">
        <v>143</v>
      </c>
      <c r="B22" s="73" t="s">
        <v>198</v>
      </c>
      <c r="C22" s="34" t="s">
        <v>136</v>
      </c>
      <c r="D22" s="34">
        <v>13</v>
      </c>
      <c r="E22" s="34"/>
      <c r="F22" s="33"/>
      <c r="G22" s="35">
        <f>G23+G25+G28+G30+G32+G34</f>
        <v>482</v>
      </c>
      <c r="H22" s="35">
        <f>H23+H25+H28+H30+H32+H34</f>
        <v>3364</v>
      </c>
      <c r="I22" s="78">
        <f>I23+I25+I28+I30+I32+I34</f>
        <v>2358</v>
      </c>
      <c r="J22" s="87"/>
    </row>
    <row r="23" spans="1:10" ht="116.25" customHeight="1" x14ac:dyDescent="0.25">
      <c r="A23" s="32" t="s">
        <v>281</v>
      </c>
      <c r="B23" s="73" t="s">
        <v>198</v>
      </c>
      <c r="C23" s="73" t="s">
        <v>136</v>
      </c>
      <c r="D23" s="73">
        <v>13</v>
      </c>
      <c r="E23" s="73" t="s">
        <v>298</v>
      </c>
      <c r="F23" s="32"/>
      <c r="G23" s="32">
        <v>97</v>
      </c>
      <c r="H23" s="32">
        <v>494</v>
      </c>
      <c r="I23" s="32">
        <v>467</v>
      </c>
    </row>
    <row r="24" spans="1:10" ht="52.5" customHeight="1" x14ac:dyDescent="0.25">
      <c r="A24" s="32" t="s">
        <v>277</v>
      </c>
      <c r="B24" s="73" t="s">
        <v>198</v>
      </c>
      <c r="C24" s="73" t="s">
        <v>136</v>
      </c>
      <c r="D24" s="73">
        <v>13</v>
      </c>
      <c r="E24" s="73" t="s">
        <v>299</v>
      </c>
      <c r="F24" s="32">
        <v>200</v>
      </c>
      <c r="G24" s="32">
        <v>97</v>
      </c>
      <c r="H24" s="32">
        <f>H23</f>
        <v>494</v>
      </c>
      <c r="I24" s="32">
        <f>I23</f>
        <v>467</v>
      </c>
    </row>
    <row r="25" spans="1:10" ht="118.5" customHeight="1" x14ac:dyDescent="0.25">
      <c r="A25" s="32" t="s">
        <v>282</v>
      </c>
      <c r="B25" s="73" t="s">
        <v>198</v>
      </c>
      <c r="C25" s="73" t="s">
        <v>136</v>
      </c>
      <c r="D25" s="73">
        <v>13</v>
      </c>
      <c r="E25" s="73" t="s">
        <v>300</v>
      </c>
      <c r="F25" s="32"/>
      <c r="G25" s="32">
        <v>364</v>
      </c>
      <c r="H25" s="32">
        <f>H26+H27</f>
        <v>1998</v>
      </c>
      <c r="I25" s="32">
        <f>I26+I27</f>
        <v>1401</v>
      </c>
    </row>
    <row r="26" spans="1:10" ht="57" customHeight="1" x14ac:dyDescent="0.25">
      <c r="A26" s="32" t="s">
        <v>277</v>
      </c>
      <c r="B26" s="73" t="s">
        <v>198</v>
      </c>
      <c r="C26" s="73" t="s">
        <v>136</v>
      </c>
      <c r="D26" s="73">
        <v>13</v>
      </c>
      <c r="E26" s="73" t="s">
        <v>300</v>
      </c>
      <c r="F26" s="32">
        <v>200</v>
      </c>
      <c r="G26" s="32">
        <v>364</v>
      </c>
      <c r="H26" s="32">
        <v>1991</v>
      </c>
      <c r="I26" s="32">
        <v>1394</v>
      </c>
    </row>
    <row r="27" spans="1:10" ht="22.5" customHeight="1" x14ac:dyDescent="0.25">
      <c r="A27" s="32" t="s">
        <v>182</v>
      </c>
      <c r="B27" s="73" t="s">
        <v>198</v>
      </c>
      <c r="C27" s="73" t="s">
        <v>136</v>
      </c>
      <c r="D27" s="73">
        <v>13</v>
      </c>
      <c r="E27" s="73" t="s">
        <v>300</v>
      </c>
      <c r="F27" s="32">
        <v>800</v>
      </c>
      <c r="G27" s="32"/>
      <c r="H27" s="32">
        <v>7</v>
      </c>
      <c r="I27" s="32">
        <v>7</v>
      </c>
    </row>
    <row r="28" spans="1:10" ht="145.5" customHeight="1" x14ac:dyDescent="0.25">
      <c r="A28" s="32" t="s">
        <v>318</v>
      </c>
      <c r="B28" s="73" t="s">
        <v>198</v>
      </c>
      <c r="C28" s="73" t="s">
        <v>136</v>
      </c>
      <c r="D28" s="73">
        <v>13</v>
      </c>
      <c r="E28" s="32" t="s">
        <v>320</v>
      </c>
      <c r="F28" s="32"/>
      <c r="G28" s="32"/>
      <c r="H28" s="32">
        <v>562</v>
      </c>
      <c r="I28" s="32">
        <v>182</v>
      </c>
    </row>
    <row r="29" spans="1:10" ht="57" customHeight="1" x14ac:dyDescent="0.25">
      <c r="A29" s="32" t="s">
        <v>277</v>
      </c>
      <c r="B29" s="73" t="s">
        <v>198</v>
      </c>
      <c r="C29" s="73" t="s">
        <v>136</v>
      </c>
      <c r="D29" s="73">
        <v>13</v>
      </c>
      <c r="E29" s="32" t="s">
        <v>320</v>
      </c>
      <c r="F29" s="32">
        <v>200</v>
      </c>
      <c r="G29" s="32"/>
      <c r="H29" s="32">
        <v>562</v>
      </c>
      <c r="I29" s="32">
        <v>182</v>
      </c>
    </row>
    <row r="30" spans="1:10" ht="68.25" customHeight="1" x14ac:dyDescent="0.25">
      <c r="A30" s="32" t="s">
        <v>183</v>
      </c>
      <c r="B30" s="73" t="s">
        <v>198</v>
      </c>
      <c r="C30" s="73" t="s">
        <v>136</v>
      </c>
      <c r="D30" s="73">
        <v>13</v>
      </c>
      <c r="E30" s="32" t="s">
        <v>321</v>
      </c>
      <c r="F30" s="32"/>
      <c r="G30" s="32"/>
      <c r="H30" s="32">
        <v>229</v>
      </c>
      <c r="I30" s="32">
        <v>229</v>
      </c>
    </row>
    <row r="31" spans="1:10" ht="57" customHeight="1" x14ac:dyDescent="0.25">
      <c r="A31" s="32" t="s">
        <v>277</v>
      </c>
      <c r="B31" s="73" t="s">
        <v>198</v>
      </c>
      <c r="C31" s="73" t="s">
        <v>136</v>
      </c>
      <c r="D31" s="73">
        <v>13</v>
      </c>
      <c r="E31" s="32" t="s">
        <v>321</v>
      </c>
      <c r="F31" s="32">
        <v>200</v>
      </c>
      <c r="G31" s="32"/>
      <c r="H31" s="32">
        <v>229</v>
      </c>
      <c r="I31" s="32">
        <v>229</v>
      </c>
    </row>
    <row r="32" spans="1:10" ht="42" customHeight="1" x14ac:dyDescent="0.25">
      <c r="A32" s="32" t="s">
        <v>319</v>
      </c>
      <c r="B32" s="73" t="s">
        <v>198</v>
      </c>
      <c r="C32" s="73" t="s">
        <v>136</v>
      </c>
      <c r="D32" s="73">
        <v>13</v>
      </c>
      <c r="E32" s="32" t="s">
        <v>322</v>
      </c>
      <c r="F32" s="32"/>
      <c r="G32" s="32"/>
      <c r="H32" s="32">
        <v>81</v>
      </c>
      <c r="I32" s="32">
        <v>79</v>
      </c>
    </row>
    <row r="33" spans="1:9" ht="57" customHeight="1" x14ac:dyDescent="0.25">
      <c r="A33" s="32" t="s">
        <v>277</v>
      </c>
      <c r="B33" s="73" t="s">
        <v>198</v>
      </c>
      <c r="C33" s="73" t="s">
        <v>136</v>
      </c>
      <c r="D33" s="73">
        <v>13</v>
      </c>
      <c r="E33" s="32" t="s">
        <v>322</v>
      </c>
      <c r="F33" s="32">
        <v>200</v>
      </c>
      <c r="G33" s="32"/>
      <c r="H33" s="32">
        <v>81</v>
      </c>
      <c r="I33" s="32">
        <v>77</v>
      </c>
    </row>
    <row r="34" spans="1:9" ht="99.95" customHeight="1" x14ac:dyDescent="0.25">
      <c r="A34" s="32" t="s">
        <v>279</v>
      </c>
      <c r="B34" s="73" t="s">
        <v>198</v>
      </c>
      <c r="C34" s="73" t="s">
        <v>136</v>
      </c>
      <c r="D34" s="73">
        <v>13</v>
      </c>
      <c r="E34" s="73" t="s">
        <v>301</v>
      </c>
      <c r="F34" s="32"/>
      <c r="G34" s="32">
        <v>21</v>
      </c>
      <c r="H34" s="32"/>
      <c r="I34" s="32"/>
    </row>
    <row r="35" spans="1:9" ht="18" customHeight="1" x14ac:dyDescent="0.25">
      <c r="A35" s="32" t="s">
        <v>280</v>
      </c>
      <c r="B35" s="73" t="s">
        <v>198</v>
      </c>
      <c r="C35" s="73" t="s">
        <v>136</v>
      </c>
      <c r="D35" s="73">
        <v>13</v>
      </c>
      <c r="E35" s="73" t="s">
        <v>301</v>
      </c>
      <c r="F35" s="32">
        <v>500</v>
      </c>
      <c r="G35" s="32">
        <v>21</v>
      </c>
      <c r="H35" s="32"/>
      <c r="I35" s="32"/>
    </row>
    <row r="36" spans="1:9" ht="21" customHeight="1" x14ac:dyDescent="0.25">
      <c r="A36" s="85" t="s">
        <v>170</v>
      </c>
      <c r="B36" s="73" t="s">
        <v>198</v>
      </c>
      <c r="C36" s="34" t="s">
        <v>137</v>
      </c>
      <c r="D36" s="34" t="s">
        <v>199</v>
      </c>
      <c r="E36" s="34"/>
      <c r="F36" s="33"/>
      <c r="G36" s="33">
        <v>1610</v>
      </c>
      <c r="H36" s="33">
        <f>H37</f>
        <v>1610</v>
      </c>
      <c r="I36" s="33">
        <f>I37</f>
        <v>1610</v>
      </c>
    </row>
    <row r="37" spans="1:9" ht="36" customHeight="1" x14ac:dyDescent="0.25">
      <c r="A37" s="86" t="s">
        <v>184</v>
      </c>
      <c r="B37" s="73" t="s">
        <v>198</v>
      </c>
      <c r="C37" s="34" t="s">
        <v>137</v>
      </c>
      <c r="D37" s="34" t="s">
        <v>138</v>
      </c>
      <c r="E37" s="34"/>
      <c r="F37" s="33"/>
      <c r="G37" s="35">
        <v>1610</v>
      </c>
      <c r="H37" s="35">
        <f>H38</f>
        <v>1610</v>
      </c>
      <c r="I37" s="35">
        <f>I38</f>
        <v>1610</v>
      </c>
    </row>
    <row r="38" spans="1:9" ht="68.25" customHeight="1" x14ac:dyDescent="0.25">
      <c r="A38" s="32" t="s">
        <v>185</v>
      </c>
      <c r="B38" s="73" t="s">
        <v>198</v>
      </c>
      <c r="C38" s="73" t="s">
        <v>137</v>
      </c>
      <c r="D38" s="73" t="s">
        <v>138</v>
      </c>
      <c r="E38" s="73" t="s">
        <v>302</v>
      </c>
      <c r="F38" s="32"/>
      <c r="G38" s="32">
        <v>1610</v>
      </c>
      <c r="H38" s="32">
        <f>H39+H40</f>
        <v>1610</v>
      </c>
      <c r="I38" s="32">
        <f>I39+I40</f>
        <v>1610</v>
      </c>
    </row>
    <row r="39" spans="1:9" ht="132.75" customHeight="1" x14ac:dyDescent="0.25">
      <c r="A39" s="32" t="s">
        <v>275</v>
      </c>
      <c r="B39" s="73" t="s">
        <v>198</v>
      </c>
      <c r="C39" s="73" t="s">
        <v>137</v>
      </c>
      <c r="D39" s="73" t="s">
        <v>138</v>
      </c>
      <c r="E39" s="73" t="s">
        <v>302</v>
      </c>
      <c r="F39" s="32">
        <v>100</v>
      </c>
      <c r="G39" s="32">
        <v>1551</v>
      </c>
      <c r="H39" s="32">
        <v>1551</v>
      </c>
      <c r="I39" s="32">
        <v>1551</v>
      </c>
    </row>
    <row r="40" spans="1:9" ht="51.75" customHeight="1" x14ac:dyDescent="0.25">
      <c r="A40" s="32" t="s">
        <v>277</v>
      </c>
      <c r="B40" s="73" t="s">
        <v>198</v>
      </c>
      <c r="C40" s="73" t="s">
        <v>137</v>
      </c>
      <c r="D40" s="73" t="s">
        <v>138</v>
      </c>
      <c r="E40" s="73" t="s">
        <v>302</v>
      </c>
      <c r="F40" s="32">
        <v>200</v>
      </c>
      <c r="G40" s="32">
        <v>59</v>
      </c>
      <c r="H40" s="32">
        <v>59</v>
      </c>
      <c r="I40" s="32">
        <v>59</v>
      </c>
    </row>
    <row r="41" spans="1:9" ht="52.5" customHeight="1" x14ac:dyDescent="0.25">
      <c r="A41" s="33" t="s">
        <v>186</v>
      </c>
      <c r="B41" s="73" t="s">
        <v>198</v>
      </c>
      <c r="C41" s="34" t="s">
        <v>138</v>
      </c>
      <c r="D41" s="34" t="s">
        <v>199</v>
      </c>
      <c r="E41" s="34"/>
      <c r="F41" s="33"/>
      <c r="G41" s="33">
        <v>2529</v>
      </c>
      <c r="H41" s="33">
        <f>H42+H45+H48</f>
        <v>1679</v>
      </c>
      <c r="I41" s="33">
        <f>I42+I45+I48</f>
        <v>1671</v>
      </c>
    </row>
    <row r="42" spans="1:9" ht="89.25" customHeight="1" x14ac:dyDescent="0.25">
      <c r="A42" s="35" t="s">
        <v>146</v>
      </c>
      <c r="B42" s="73" t="s">
        <v>198</v>
      </c>
      <c r="C42" s="34" t="s">
        <v>138</v>
      </c>
      <c r="D42" s="34" t="s">
        <v>147</v>
      </c>
      <c r="E42" s="34"/>
      <c r="F42" s="33"/>
      <c r="G42" s="35">
        <v>31</v>
      </c>
      <c r="H42" s="35">
        <f>H43</f>
        <v>180</v>
      </c>
      <c r="I42" s="35">
        <f>I43</f>
        <v>176</v>
      </c>
    </row>
    <row r="43" spans="1:9" ht="132.75" customHeight="1" x14ac:dyDescent="0.25">
      <c r="A43" s="32" t="s">
        <v>283</v>
      </c>
      <c r="B43" s="73" t="s">
        <v>198</v>
      </c>
      <c r="C43" s="73" t="s">
        <v>138</v>
      </c>
      <c r="D43" s="73" t="s">
        <v>147</v>
      </c>
      <c r="E43" s="73" t="s">
        <v>303</v>
      </c>
      <c r="F43" s="32"/>
      <c r="G43" s="32">
        <v>31</v>
      </c>
      <c r="H43" s="32">
        <v>180</v>
      </c>
      <c r="I43" s="32">
        <v>176</v>
      </c>
    </row>
    <row r="44" spans="1:9" ht="54.75" customHeight="1" x14ac:dyDescent="0.25">
      <c r="A44" s="32" t="s">
        <v>277</v>
      </c>
      <c r="B44" s="73" t="s">
        <v>198</v>
      </c>
      <c r="C44" s="73" t="s">
        <v>138</v>
      </c>
      <c r="D44" s="73" t="s">
        <v>147</v>
      </c>
      <c r="E44" s="73" t="s">
        <v>303</v>
      </c>
      <c r="F44" s="32">
        <v>200</v>
      </c>
      <c r="G44" s="32">
        <v>31</v>
      </c>
      <c r="H44" s="32">
        <f>H43</f>
        <v>180</v>
      </c>
      <c r="I44" s="32">
        <f>I43</f>
        <v>176</v>
      </c>
    </row>
    <row r="45" spans="1:9" ht="36" customHeight="1" x14ac:dyDescent="0.25">
      <c r="A45" s="35" t="s">
        <v>176</v>
      </c>
      <c r="B45" s="73" t="s">
        <v>198</v>
      </c>
      <c r="C45" s="34" t="s">
        <v>138</v>
      </c>
      <c r="D45" s="34">
        <v>10</v>
      </c>
      <c r="E45" s="34"/>
      <c r="F45" s="33"/>
      <c r="G45" s="35">
        <v>1996</v>
      </c>
      <c r="H45" s="35">
        <f>H46</f>
        <v>1044</v>
      </c>
      <c r="I45" s="35">
        <f>I46</f>
        <v>1044</v>
      </c>
    </row>
    <row r="46" spans="1:9" ht="112.5" customHeight="1" x14ac:dyDescent="0.25">
      <c r="A46" s="32" t="s">
        <v>284</v>
      </c>
      <c r="B46" s="73" t="s">
        <v>198</v>
      </c>
      <c r="C46" s="73" t="s">
        <v>138</v>
      </c>
      <c r="D46" s="73">
        <v>10</v>
      </c>
      <c r="E46" s="73" t="s">
        <v>304</v>
      </c>
      <c r="F46" s="32"/>
      <c r="G46" s="32">
        <v>1996</v>
      </c>
      <c r="H46" s="32">
        <v>1044</v>
      </c>
      <c r="I46" s="32">
        <v>1044</v>
      </c>
    </row>
    <row r="47" spans="1:9" ht="55.5" customHeight="1" x14ac:dyDescent="0.25">
      <c r="A47" s="32" t="s">
        <v>277</v>
      </c>
      <c r="B47" s="73" t="s">
        <v>198</v>
      </c>
      <c r="C47" s="73" t="s">
        <v>138</v>
      </c>
      <c r="D47" s="73">
        <v>10</v>
      </c>
      <c r="E47" s="73" t="s">
        <v>304</v>
      </c>
      <c r="F47" s="32">
        <v>200</v>
      </c>
      <c r="G47" s="32">
        <v>1996</v>
      </c>
      <c r="H47" s="32">
        <f>H46</f>
        <v>1044</v>
      </c>
      <c r="I47" s="32">
        <f>I46</f>
        <v>1044</v>
      </c>
    </row>
    <row r="48" spans="1:9" ht="70.5" customHeight="1" x14ac:dyDescent="0.25">
      <c r="A48" s="33" t="s">
        <v>148</v>
      </c>
      <c r="B48" s="73" t="s">
        <v>198</v>
      </c>
      <c r="C48" s="34" t="s">
        <v>138</v>
      </c>
      <c r="D48" s="34">
        <v>14</v>
      </c>
      <c r="E48" s="34"/>
      <c r="F48" s="33"/>
      <c r="G48" s="35">
        <v>502</v>
      </c>
      <c r="H48" s="35">
        <f>H49</f>
        <v>455</v>
      </c>
      <c r="I48" s="35">
        <f>I49</f>
        <v>451</v>
      </c>
    </row>
    <row r="49" spans="1:9" ht="99.95" customHeight="1" x14ac:dyDescent="0.25">
      <c r="A49" s="32" t="s">
        <v>285</v>
      </c>
      <c r="B49" s="73" t="s">
        <v>198</v>
      </c>
      <c r="C49" s="73" t="s">
        <v>138</v>
      </c>
      <c r="D49" s="73">
        <v>14</v>
      </c>
      <c r="E49" s="73" t="s">
        <v>305</v>
      </c>
      <c r="F49" s="32"/>
      <c r="G49" s="32">
        <v>502</v>
      </c>
      <c r="H49" s="32">
        <v>455</v>
      </c>
      <c r="I49" s="32">
        <v>451</v>
      </c>
    </row>
    <row r="50" spans="1:9" ht="56.25" customHeight="1" x14ac:dyDescent="0.25">
      <c r="A50" s="32" t="s">
        <v>277</v>
      </c>
      <c r="B50" s="73" t="s">
        <v>198</v>
      </c>
      <c r="C50" s="73" t="s">
        <v>138</v>
      </c>
      <c r="D50" s="73">
        <v>14</v>
      </c>
      <c r="E50" s="73" t="s">
        <v>305</v>
      </c>
      <c r="F50" s="32">
        <v>200</v>
      </c>
      <c r="G50" s="32">
        <v>502</v>
      </c>
      <c r="H50" s="32">
        <v>455</v>
      </c>
      <c r="I50" s="32">
        <v>451</v>
      </c>
    </row>
    <row r="51" spans="1:9" ht="18" customHeight="1" x14ac:dyDescent="0.25">
      <c r="A51" s="33" t="s">
        <v>286</v>
      </c>
      <c r="B51" s="73" t="s">
        <v>198</v>
      </c>
      <c r="C51" s="34" t="s">
        <v>140</v>
      </c>
      <c r="D51" s="34" t="s">
        <v>199</v>
      </c>
      <c r="E51" s="34"/>
      <c r="F51" s="33"/>
      <c r="G51" s="33">
        <f>G53+G55+G58</f>
        <v>2210</v>
      </c>
      <c r="H51" s="33">
        <f t="shared" ref="H51:I51" si="0">H53+H55+H58</f>
        <v>9480</v>
      </c>
      <c r="I51" s="33">
        <f t="shared" si="0"/>
        <v>8325</v>
      </c>
    </row>
    <row r="52" spans="1:9" s="90" customFormat="1" ht="38.25" customHeight="1" x14ac:dyDescent="0.25">
      <c r="A52" s="89" t="s">
        <v>173</v>
      </c>
      <c r="B52" s="84" t="s">
        <v>198</v>
      </c>
      <c r="C52" s="84" t="s">
        <v>140</v>
      </c>
      <c r="D52" s="84" t="s">
        <v>147</v>
      </c>
      <c r="E52" s="84"/>
      <c r="F52" s="35"/>
      <c r="G52" s="35">
        <f>G53</f>
        <v>2210</v>
      </c>
      <c r="H52" s="35">
        <f t="shared" ref="H52:I52" si="1">H53</f>
        <v>7565</v>
      </c>
      <c r="I52" s="35">
        <f t="shared" si="1"/>
        <v>6535</v>
      </c>
    </row>
    <row r="53" spans="1:9" ht="99.95" customHeight="1" x14ac:dyDescent="0.25">
      <c r="A53" s="32" t="s">
        <v>287</v>
      </c>
      <c r="B53" s="73" t="s">
        <v>198</v>
      </c>
      <c r="C53" s="73" t="s">
        <v>140</v>
      </c>
      <c r="D53" s="73" t="s">
        <v>147</v>
      </c>
      <c r="E53" s="73" t="s">
        <v>306</v>
      </c>
      <c r="F53" s="33"/>
      <c r="G53" s="32">
        <v>2210</v>
      </c>
      <c r="H53" s="32">
        <f>H54</f>
        <v>7565</v>
      </c>
      <c r="I53" s="32">
        <f>I54</f>
        <v>6535</v>
      </c>
    </row>
    <row r="54" spans="1:9" ht="53.25" customHeight="1" x14ac:dyDescent="0.25">
      <c r="A54" s="55" t="s">
        <v>277</v>
      </c>
      <c r="B54" s="73" t="s">
        <v>198</v>
      </c>
      <c r="C54" s="73" t="s">
        <v>140</v>
      </c>
      <c r="D54" s="73" t="s">
        <v>147</v>
      </c>
      <c r="E54" s="73" t="s">
        <v>306</v>
      </c>
      <c r="F54" s="32">
        <v>200</v>
      </c>
      <c r="G54" s="32">
        <v>2210</v>
      </c>
      <c r="H54" s="32">
        <v>7565</v>
      </c>
      <c r="I54" s="32">
        <v>6535</v>
      </c>
    </row>
    <row r="55" spans="1:9" ht="25.5" customHeight="1" x14ac:dyDescent="0.25">
      <c r="A55" s="35" t="s">
        <v>257</v>
      </c>
      <c r="B55" s="73" t="s">
        <v>198</v>
      </c>
      <c r="C55" s="84" t="s">
        <v>140</v>
      </c>
      <c r="D55" s="35">
        <v>10</v>
      </c>
      <c r="E55" s="35"/>
      <c r="F55" s="35"/>
      <c r="G55" s="35"/>
      <c r="H55" s="35">
        <f>H56</f>
        <v>1900</v>
      </c>
      <c r="I55" s="35">
        <f>I56</f>
        <v>1775</v>
      </c>
    </row>
    <row r="56" spans="1:9" ht="53.25" customHeight="1" x14ac:dyDescent="0.25">
      <c r="A56" s="32" t="s">
        <v>323</v>
      </c>
      <c r="B56" s="73" t="s">
        <v>198</v>
      </c>
      <c r="C56" s="73" t="s">
        <v>140</v>
      </c>
      <c r="D56" s="32">
        <v>10</v>
      </c>
      <c r="E56" s="32" t="s">
        <v>324</v>
      </c>
      <c r="F56" s="32"/>
      <c r="G56" s="32"/>
      <c r="H56" s="32">
        <f>H57</f>
        <v>1900</v>
      </c>
      <c r="I56" s="32">
        <f>I57</f>
        <v>1775</v>
      </c>
    </row>
    <row r="57" spans="1:9" ht="42" customHeight="1" x14ac:dyDescent="0.25">
      <c r="A57" s="32" t="s">
        <v>180</v>
      </c>
      <c r="B57" s="73" t="s">
        <v>198</v>
      </c>
      <c r="C57" s="73" t="s">
        <v>140</v>
      </c>
      <c r="D57" s="32">
        <v>10</v>
      </c>
      <c r="E57" s="32" t="s">
        <v>324</v>
      </c>
      <c r="F57" s="32"/>
      <c r="G57" s="32"/>
      <c r="H57" s="32">
        <v>1900</v>
      </c>
      <c r="I57" s="32">
        <v>1775</v>
      </c>
    </row>
    <row r="58" spans="1:9" ht="32.25" customHeight="1" x14ac:dyDescent="0.25">
      <c r="A58" s="35" t="s">
        <v>153</v>
      </c>
      <c r="B58" s="73" t="s">
        <v>198</v>
      </c>
      <c r="C58" s="84" t="s">
        <v>140</v>
      </c>
      <c r="D58" s="35">
        <v>12</v>
      </c>
      <c r="E58" s="35"/>
      <c r="F58" s="35"/>
      <c r="G58" s="32"/>
      <c r="H58" s="35">
        <f>H59</f>
        <v>15</v>
      </c>
      <c r="I58" s="35">
        <f>I59</f>
        <v>15</v>
      </c>
    </row>
    <row r="59" spans="1:9" ht="113.25" customHeight="1" x14ac:dyDescent="0.25">
      <c r="A59" s="32" t="s">
        <v>344</v>
      </c>
      <c r="B59" s="73" t="s">
        <v>198</v>
      </c>
      <c r="C59" s="73" t="s">
        <v>140</v>
      </c>
      <c r="D59" s="32">
        <v>12</v>
      </c>
      <c r="E59" s="73" t="s">
        <v>325</v>
      </c>
      <c r="F59" s="32"/>
      <c r="G59" s="32"/>
      <c r="H59" s="32">
        <f>H60</f>
        <v>15</v>
      </c>
      <c r="I59" s="32">
        <f>I60</f>
        <v>15</v>
      </c>
    </row>
    <row r="60" spans="1:9" ht="40.5" customHeight="1" x14ac:dyDescent="0.25">
      <c r="A60" s="32" t="s">
        <v>180</v>
      </c>
      <c r="B60" s="73" t="s">
        <v>198</v>
      </c>
      <c r="C60" s="73" t="s">
        <v>140</v>
      </c>
      <c r="D60" s="32">
        <v>12</v>
      </c>
      <c r="E60" s="73" t="s">
        <v>325</v>
      </c>
      <c r="F60" s="32">
        <v>200</v>
      </c>
      <c r="G60" s="32"/>
      <c r="H60" s="32">
        <v>15</v>
      </c>
      <c r="I60" s="32">
        <v>15</v>
      </c>
    </row>
    <row r="61" spans="1:9" ht="41.25" customHeight="1" x14ac:dyDescent="0.25">
      <c r="A61" s="33" t="s">
        <v>187</v>
      </c>
      <c r="B61" s="73" t="s">
        <v>198</v>
      </c>
      <c r="C61" s="34" t="s">
        <v>156</v>
      </c>
      <c r="D61" s="34" t="s">
        <v>199</v>
      </c>
      <c r="E61" s="34"/>
      <c r="F61" s="33"/>
      <c r="G61" s="33">
        <v>11949</v>
      </c>
      <c r="H61" s="33">
        <f>H62+H69+H78</f>
        <v>145116</v>
      </c>
      <c r="I61" s="33">
        <f>I62+I69+I78</f>
        <v>125374</v>
      </c>
    </row>
    <row r="62" spans="1:9" ht="24" customHeight="1" x14ac:dyDescent="0.25">
      <c r="A62" s="35" t="s">
        <v>157</v>
      </c>
      <c r="B62" s="73" t="s">
        <v>198</v>
      </c>
      <c r="C62" s="84" t="s">
        <v>156</v>
      </c>
      <c r="D62" s="84" t="s">
        <v>136</v>
      </c>
      <c r="E62" s="35"/>
      <c r="F62" s="35"/>
      <c r="G62" s="33">
        <f>G63+G65+G67</f>
        <v>0</v>
      </c>
      <c r="H62" s="35">
        <f t="shared" ref="H62:I62" si="2">H63+H65+H67</f>
        <v>78001</v>
      </c>
      <c r="I62" s="35">
        <f t="shared" si="2"/>
        <v>72155</v>
      </c>
    </row>
    <row r="63" spans="1:9" ht="111" customHeight="1" x14ac:dyDescent="0.25">
      <c r="A63" s="32" t="s">
        <v>326</v>
      </c>
      <c r="B63" s="73" t="s">
        <v>198</v>
      </c>
      <c r="C63" s="73" t="s">
        <v>156</v>
      </c>
      <c r="D63" s="73" t="s">
        <v>136</v>
      </c>
      <c r="E63" s="32" t="s">
        <v>327</v>
      </c>
      <c r="F63" s="32"/>
      <c r="G63" s="32">
        <f>G64</f>
        <v>0</v>
      </c>
      <c r="H63" s="32">
        <f t="shared" ref="H63:I63" si="3">H64</f>
        <v>64309</v>
      </c>
      <c r="I63" s="32">
        <f t="shared" si="3"/>
        <v>61094</v>
      </c>
    </row>
    <row r="64" spans="1:9" ht="22.5" customHeight="1" x14ac:dyDescent="0.25">
      <c r="A64" s="32" t="s">
        <v>182</v>
      </c>
      <c r="B64" s="73" t="s">
        <v>198</v>
      </c>
      <c r="C64" s="73" t="s">
        <v>156</v>
      </c>
      <c r="D64" s="73" t="s">
        <v>136</v>
      </c>
      <c r="E64" s="32" t="s">
        <v>327</v>
      </c>
      <c r="F64" s="32">
        <v>800</v>
      </c>
      <c r="G64" s="32"/>
      <c r="H64" s="32">
        <v>64309</v>
      </c>
      <c r="I64" s="32">
        <v>61094</v>
      </c>
    </row>
    <row r="65" spans="1:9" ht="33.75" customHeight="1" x14ac:dyDescent="0.25">
      <c r="A65" s="32" t="s">
        <v>328</v>
      </c>
      <c r="B65" s="73" t="s">
        <v>198</v>
      </c>
      <c r="C65" s="73" t="s">
        <v>156</v>
      </c>
      <c r="D65" s="73" t="s">
        <v>136</v>
      </c>
      <c r="E65" s="32">
        <v>9907037</v>
      </c>
      <c r="F65" s="32"/>
      <c r="G65" s="32">
        <f>G66</f>
        <v>0</v>
      </c>
      <c r="H65" s="32">
        <f t="shared" ref="H65:I65" si="4">H66</f>
        <v>755</v>
      </c>
      <c r="I65" s="32">
        <f t="shared" si="4"/>
        <v>755</v>
      </c>
    </row>
    <row r="66" spans="1:9" ht="51.75" customHeight="1" x14ac:dyDescent="0.25">
      <c r="A66" s="32" t="s">
        <v>277</v>
      </c>
      <c r="B66" s="73" t="s">
        <v>198</v>
      </c>
      <c r="C66" s="73" t="s">
        <v>156</v>
      </c>
      <c r="D66" s="73" t="s">
        <v>136</v>
      </c>
      <c r="E66" s="32">
        <v>9907037</v>
      </c>
      <c r="F66" s="32">
        <v>200</v>
      </c>
      <c r="G66" s="32"/>
      <c r="H66" s="32">
        <v>755</v>
      </c>
      <c r="I66" s="32">
        <v>755</v>
      </c>
    </row>
    <row r="67" spans="1:9" ht="35.25" customHeight="1" x14ac:dyDescent="0.25">
      <c r="A67" s="32" t="s">
        <v>329</v>
      </c>
      <c r="B67" s="73" t="s">
        <v>198</v>
      </c>
      <c r="C67" s="73" t="s">
        <v>156</v>
      </c>
      <c r="D67" s="73" t="s">
        <v>136</v>
      </c>
      <c r="E67" s="32">
        <v>9907500</v>
      </c>
      <c r="F67" s="32"/>
      <c r="G67" s="32">
        <f>G68</f>
        <v>0</v>
      </c>
      <c r="H67" s="32">
        <f t="shared" ref="H67:I67" si="5">H68</f>
        <v>12937</v>
      </c>
      <c r="I67" s="32">
        <f t="shared" si="5"/>
        <v>10306</v>
      </c>
    </row>
    <row r="68" spans="1:9" ht="53.25" customHeight="1" x14ac:dyDescent="0.25">
      <c r="A68" s="32" t="s">
        <v>277</v>
      </c>
      <c r="B68" s="73" t="s">
        <v>198</v>
      </c>
      <c r="C68" s="73" t="s">
        <v>156</v>
      </c>
      <c r="D68" s="73" t="s">
        <v>136</v>
      </c>
      <c r="E68" s="32">
        <v>9907500</v>
      </c>
      <c r="F68" s="33">
        <v>200</v>
      </c>
      <c r="G68" s="32"/>
      <c r="H68" s="32">
        <v>12937</v>
      </c>
      <c r="I68" s="32">
        <v>10306</v>
      </c>
    </row>
    <row r="69" spans="1:9" ht="24" customHeight="1" x14ac:dyDescent="0.25">
      <c r="A69" s="35" t="s">
        <v>158</v>
      </c>
      <c r="B69" s="73" t="s">
        <v>198</v>
      </c>
      <c r="C69" s="84" t="s">
        <v>156</v>
      </c>
      <c r="D69" s="84" t="s">
        <v>137</v>
      </c>
      <c r="E69" s="84"/>
      <c r="F69" s="35"/>
      <c r="G69" s="35">
        <v>3276</v>
      </c>
      <c r="H69" s="35">
        <f>H72+H74+H76</f>
        <v>16425</v>
      </c>
      <c r="I69" s="35">
        <f>I72+I74+I76</f>
        <v>12140</v>
      </c>
    </row>
    <row r="70" spans="1:9" ht="165" customHeight="1" x14ac:dyDescent="0.25">
      <c r="A70" s="32" t="s">
        <v>288</v>
      </c>
      <c r="B70" s="73" t="s">
        <v>198</v>
      </c>
      <c r="C70" s="73" t="s">
        <v>156</v>
      </c>
      <c r="D70" s="73" t="s">
        <v>137</v>
      </c>
      <c r="E70" s="73" t="s">
        <v>307</v>
      </c>
      <c r="F70" s="32"/>
      <c r="G70" s="32">
        <v>3276</v>
      </c>
      <c r="H70" s="32"/>
      <c r="I70" s="32"/>
    </row>
    <row r="71" spans="1:9" ht="21.75" customHeight="1" x14ac:dyDescent="0.25">
      <c r="A71" s="32" t="s">
        <v>280</v>
      </c>
      <c r="B71" s="73" t="s">
        <v>198</v>
      </c>
      <c r="C71" s="73" t="s">
        <v>156</v>
      </c>
      <c r="D71" s="73" t="s">
        <v>137</v>
      </c>
      <c r="E71" s="73" t="s">
        <v>307</v>
      </c>
      <c r="F71" s="32">
        <v>500</v>
      </c>
      <c r="G71" s="32">
        <v>3276</v>
      </c>
      <c r="H71" s="35"/>
      <c r="I71" s="32"/>
    </row>
    <row r="72" spans="1:9" ht="125.25" customHeight="1" x14ac:dyDescent="0.25">
      <c r="A72" s="32" t="s">
        <v>345</v>
      </c>
      <c r="B72" s="73" t="s">
        <v>198</v>
      </c>
      <c r="C72" s="73" t="s">
        <v>156</v>
      </c>
      <c r="D72" s="73" t="s">
        <v>137</v>
      </c>
      <c r="E72" s="32" t="s">
        <v>330</v>
      </c>
      <c r="F72" s="32"/>
      <c r="G72" s="33"/>
      <c r="H72" s="32">
        <v>4173</v>
      </c>
      <c r="I72" s="32">
        <v>2255</v>
      </c>
    </row>
    <row r="73" spans="1:9" ht="50.25" customHeight="1" x14ac:dyDescent="0.25">
      <c r="A73" s="32" t="s">
        <v>277</v>
      </c>
      <c r="B73" s="73" t="s">
        <v>198</v>
      </c>
      <c r="C73" s="73" t="s">
        <v>156</v>
      </c>
      <c r="D73" s="73" t="s">
        <v>137</v>
      </c>
      <c r="E73" s="32" t="s">
        <v>330</v>
      </c>
      <c r="F73" s="32">
        <v>200</v>
      </c>
      <c r="G73" s="33"/>
      <c r="H73" s="32">
        <v>4173</v>
      </c>
      <c r="I73" s="32">
        <v>2255</v>
      </c>
    </row>
    <row r="74" spans="1:9" ht="153" customHeight="1" x14ac:dyDescent="0.25">
      <c r="A74" s="88" t="s">
        <v>346</v>
      </c>
      <c r="B74" s="73" t="s">
        <v>198</v>
      </c>
      <c r="C74" s="73" t="s">
        <v>156</v>
      </c>
      <c r="D74" s="73" t="s">
        <v>137</v>
      </c>
      <c r="E74" s="73" t="s">
        <v>331</v>
      </c>
      <c r="F74" s="32"/>
      <c r="G74" s="33"/>
      <c r="H74" s="32">
        <v>12231</v>
      </c>
      <c r="I74" s="32">
        <v>9864</v>
      </c>
    </row>
    <row r="75" spans="1:9" ht="21.75" customHeight="1" x14ac:dyDescent="0.25">
      <c r="A75" s="32" t="s">
        <v>277</v>
      </c>
      <c r="B75" s="73" t="s">
        <v>198</v>
      </c>
      <c r="C75" s="73" t="s">
        <v>156</v>
      </c>
      <c r="D75" s="73" t="s">
        <v>137</v>
      </c>
      <c r="E75" s="73" t="s">
        <v>331</v>
      </c>
      <c r="F75" s="32">
        <v>200</v>
      </c>
      <c r="G75" s="33"/>
      <c r="H75" s="32">
        <v>12231</v>
      </c>
      <c r="I75" s="32">
        <v>9864</v>
      </c>
    </row>
    <row r="76" spans="1:9" ht="108.75" customHeight="1" x14ac:dyDescent="0.25">
      <c r="A76" s="32" t="s">
        <v>279</v>
      </c>
      <c r="B76" s="73" t="s">
        <v>198</v>
      </c>
      <c r="C76" s="73" t="s">
        <v>156</v>
      </c>
      <c r="D76" s="73" t="s">
        <v>137</v>
      </c>
      <c r="E76" s="32" t="s">
        <v>301</v>
      </c>
      <c r="F76" s="32"/>
      <c r="G76" s="33"/>
      <c r="H76" s="32">
        <v>21</v>
      </c>
      <c r="I76" s="32">
        <v>21</v>
      </c>
    </row>
    <row r="77" spans="1:9" ht="21.75" customHeight="1" x14ac:dyDescent="0.25">
      <c r="A77" s="32" t="s">
        <v>280</v>
      </c>
      <c r="B77" s="73" t="s">
        <v>198</v>
      </c>
      <c r="C77" s="73" t="s">
        <v>156</v>
      </c>
      <c r="D77" s="73" t="s">
        <v>137</v>
      </c>
      <c r="E77" s="32" t="s">
        <v>301</v>
      </c>
      <c r="F77" s="32">
        <v>500</v>
      </c>
      <c r="G77" s="33"/>
      <c r="H77" s="32">
        <v>21</v>
      </c>
      <c r="I77" s="32">
        <v>21</v>
      </c>
    </row>
    <row r="78" spans="1:9" ht="18.75" customHeight="1" x14ac:dyDescent="0.25">
      <c r="A78" s="35" t="s">
        <v>159</v>
      </c>
      <c r="B78" s="73" t="s">
        <v>198</v>
      </c>
      <c r="C78" s="34" t="s">
        <v>156</v>
      </c>
      <c r="D78" s="34" t="s">
        <v>138</v>
      </c>
      <c r="E78" s="34"/>
      <c r="F78" s="33"/>
      <c r="G78" s="35">
        <v>8673</v>
      </c>
      <c r="H78" s="35">
        <f>H79+H81+H83+H85+H87</f>
        <v>50690</v>
      </c>
      <c r="I78" s="35">
        <f>I79+I81+I83+I85+I87</f>
        <v>41079</v>
      </c>
    </row>
    <row r="79" spans="1:9" ht="99.95" customHeight="1" x14ac:dyDescent="0.25">
      <c r="A79" s="32" t="s">
        <v>289</v>
      </c>
      <c r="B79" s="73" t="s">
        <v>198</v>
      </c>
      <c r="C79" s="73" t="s">
        <v>156</v>
      </c>
      <c r="D79" s="73" t="s">
        <v>138</v>
      </c>
      <c r="E79" s="73" t="s">
        <v>308</v>
      </c>
      <c r="F79" s="32"/>
      <c r="G79" s="32">
        <v>8673</v>
      </c>
      <c r="H79" s="32">
        <v>18467</v>
      </c>
      <c r="I79" s="32">
        <v>14859</v>
      </c>
    </row>
    <row r="80" spans="1:9" ht="54" customHeight="1" x14ac:dyDescent="0.25">
      <c r="A80" s="32" t="s">
        <v>277</v>
      </c>
      <c r="B80" s="73" t="s">
        <v>198</v>
      </c>
      <c r="C80" s="73" t="s">
        <v>156</v>
      </c>
      <c r="D80" s="73" t="s">
        <v>138</v>
      </c>
      <c r="E80" s="73" t="s">
        <v>308</v>
      </c>
      <c r="F80" s="32">
        <v>200</v>
      </c>
      <c r="G80" s="32">
        <v>8673</v>
      </c>
      <c r="H80" s="32">
        <v>18467</v>
      </c>
      <c r="I80" s="32">
        <v>14859</v>
      </c>
    </row>
    <row r="81" spans="1:9" ht="105" customHeight="1" x14ac:dyDescent="0.25">
      <c r="A81" s="32" t="s">
        <v>347</v>
      </c>
      <c r="B81" s="73" t="s">
        <v>198</v>
      </c>
      <c r="C81" s="73" t="s">
        <v>156</v>
      </c>
      <c r="D81" s="73" t="s">
        <v>138</v>
      </c>
      <c r="E81" s="32" t="s">
        <v>332</v>
      </c>
      <c r="F81" s="32"/>
      <c r="G81" s="32"/>
      <c r="H81" s="32">
        <v>627</v>
      </c>
      <c r="I81" s="32">
        <v>627</v>
      </c>
    </row>
    <row r="82" spans="1:9" ht="54" customHeight="1" x14ac:dyDescent="0.25">
      <c r="A82" s="32" t="s">
        <v>277</v>
      </c>
      <c r="B82" s="73" t="s">
        <v>198</v>
      </c>
      <c r="C82" s="73" t="s">
        <v>156</v>
      </c>
      <c r="D82" s="73" t="s">
        <v>138</v>
      </c>
      <c r="E82" s="32" t="s">
        <v>332</v>
      </c>
      <c r="F82" s="32">
        <v>200</v>
      </c>
      <c r="G82" s="32"/>
      <c r="H82" s="32">
        <v>627</v>
      </c>
      <c r="I82" s="32">
        <v>627</v>
      </c>
    </row>
    <row r="83" spans="1:9" ht="96" customHeight="1" x14ac:dyDescent="0.25">
      <c r="A83" s="32" t="s">
        <v>348</v>
      </c>
      <c r="B83" s="73" t="s">
        <v>198</v>
      </c>
      <c r="C83" s="73" t="s">
        <v>156</v>
      </c>
      <c r="D83" s="73" t="s">
        <v>138</v>
      </c>
      <c r="E83" s="32" t="s">
        <v>333</v>
      </c>
      <c r="F83" s="32"/>
      <c r="G83" s="32"/>
      <c r="H83" s="32">
        <v>2100</v>
      </c>
      <c r="I83" s="32">
        <v>2100</v>
      </c>
    </row>
    <row r="84" spans="1:9" ht="54" customHeight="1" x14ac:dyDescent="0.25">
      <c r="A84" s="32" t="s">
        <v>277</v>
      </c>
      <c r="B84" s="73" t="s">
        <v>198</v>
      </c>
      <c r="C84" s="73" t="s">
        <v>156</v>
      </c>
      <c r="D84" s="73" t="s">
        <v>138</v>
      </c>
      <c r="E84" s="32" t="s">
        <v>333</v>
      </c>
      <c r="F84" s="32">
        <v>200</v>
      </c>
      <c r="G84" s="32"/>
      <c r="H84" s="32">
        <v>2100</v>
      </c>
      <c r="I84" s="32">
        <v>2100</v>
      </c>
    </row>
    <row r="85" spans="1:9" ht="148.5" customHeight="1" x14ac:dyDescent="0.25">
      <c r="A85" s="32" t="s">
        <v>349</v>
      </c>
      <c r="B85" s="73" t="s">
        <v>198</v>
      </c>
      <c r="C85" s="73" t="s">
        <v>156</v>
      </c>
      <c r="D85" s="73" t="s">
        <v>138</v>
      </c>
      <c r="E85" s="32" t="s">
        <v>334</v>
      </c>
      <c r="F85" s="32"/>
      <c r="G85" s="32"/>
      <c r="H85" s="32">
        <v>2167</v>
      </c>
      <c r="I85" s="32">
        <v>2164</v>
      </c>
    </row>
    <row r="86" spans="1:9" ht="54" customHeight="1" x14ac:dyDescent="0.25">
      <c r="A86" s="32" t="s">
        <v>277</v>
      </c>
      <c r="B86" s="73" t="s">
        <v>198</v>
      </c>
      <c r="C86" s="73" t="s">
        <v>156</v>
      </c>
      <c r="D86" s="73" t="s">
        <v>138</v>
      </c>
      <c r="E86" s="32" t="s">
        <v>334</v>
      </c>
      <c r="F86" s="32">
        <v>200</v>
      </c>
      <c r="G86" s="32"/>
      <c r="H86" s="32">
        <v>2167</v>
      </c>
      <c r="I86" s="32">
        <v>2164</v>
      </c>
    </row>
    <row r="87" spans="1:9" ht="138.75" customHeight="1" x14ac:dyDescent="0.25">
      <c r="A87" s="32" t="s">
        <v>350</v>
      </c>
      <c r="B87" s="73" t="s">
        <v>198</v>
      </c>
      <c r="C87" s="73" t="s">
        <v>156</v>
      </c>
      <c r="D87" s="73" t="s">
        <v>138</v>
      </c>
      <c r="E87" s="32" t="s">
        <v>335</v>
      </c>
      <c r="F87" s="33"/>
      <c r="G87" s="32"/>
      <c r="H87" s="32">
        <v>27329</v>
      </c>
      <c r="I87" s="32">
        <v>21329</v>
      </c>
    </row>
    <row r="88" spans="1:9" ht="54" customHeight="1" x14ac:dyDescent="0.25">
      <c r="A88" s="32" t="s">
        <v>277</v>
      </c>
      <c r="B88" s="73" t="s">
        <v>198</v>
      </c>
      <c r="C88" s="73" t="s">
        <v>156</v>
      </c>
      <c r="D88" s="73" t="s">
        <v>138</v>
      </c>
      <c r="E88" s="32" t="s">
        <v>335</v>
      </c>
      <c r="F88" s="32">
        <v>200</v>
      </c>
      <c r="G88" s="32"/>
      <c r="H88" s="32">
        <v>27329</v>
      </c>
      <c r="I88" s="32">
        <v>21329</v>
      </c>
    </row>
    <row r="89" spans="1:9" ht="18.75" customHeight="1" x14ac:dyDescent="0.25">
      <c r="A89" s="33" t="s">
        <v>188</v>
      </c>
      <c r="B89" s="73" t="s">
        <v>198</v>
      </c>
      <c r="C89" s="34" t="s">
        <v>141</v>
      </c>
      <c r="D89" s="34" t="s">
        <v>199</v>
      </c>
      <c r="E89" s="34"/>
      <c r="F89" s="33"/>
      <c r="G89" s="33">
        <v>113</v>
      </c>
      <c r="H89" s="33">
        <f>H90</f>
        <v>876</v>
      </c>
      <c r="I89" s="33">
        <f>I90</f>
        <v>876</v>
      </c>
    </row>
    <row r="90" spans="1:9" ht="34.5" customHeight="1" x14ac:dyDescent="0.25">
      <c r="A90" s="35" t="s">
        <v>161</v>
      </c>
      <c r="B90" s="73" t="s">
        <v>198</v>
      </c>
      <c r="C90" s="34" t="s">
        <v>141</v>
      </c>
      <c r="D90" s="34" t="s">
        <v>141</v>
      </c>
      <c r="E90" s="34"/>
      <c r="F90" s="33"/>
      <c r="G90" s="35">
        <v>113</v>
      </c>
      <c r="H90" s="35">
        <f>H91+H95</f>
        <v>876</v>
      </c>
      <c r="I90" s="35">
        <f>I91+I95</f>
        <v>876</v>
      </c>
    </row>
    <row r="91" spans="1:9" ht="100.5" customHeight="1" x14ac:dyDescent="0.25">
      <c r="A91" s="32" t="s">
        <v>290</v>
      </c>
      <c r="B91" s="73" t="s">
        <v>198</v>
      </c>
      <c r="C91" s="73" t="s">
        <v>141</v>
      </c>
      <c r="D91" s="73" t="s">
        <v>141</v>
      </c>
      <c r="E91" s="73" t="s">
        <v>309</v>
      </c>
      <c r="F91" s="32"/>
      <c r="G91" s="32">
        <v>113</v>
      </c>
      <c r="H91" s="32">
        <f>H92+H93</f>
        <v>763</v>
      </c>
      <c r="I91" s="32">
        <f>I92+I93</f>
        <v>763</v>
      </c>
    </row>
    <row r="92" spans="1:9" ht="127.5" customHeight="1" x14ac:dyDescent="0.25">
      <c r="A92" s="32" t="s">
        <v>275</v>
      </c>
      <c r="B92" s="73" t="s">
        <v>198</v>
      </c>
      <c r="C92" s="73" t="s">
        <v>141</v>
      </c>
      <c r="D92" s="73" t="s">
        <v>141</v>
      </c>
      <c r="E92" s="73" t="s">
        <v>309</v>
      </c>
      <c r="F92" s="32">
        <v>100</v>
      </c>
      <c r="G92" s="32">
        <v>113</v>
      </c>
      <c r="H92" s="32">
        <v>596</v>
      </c>
      <c r="I92" s="32">
        <v>596</v>
      </c>
    </row>
    <row r="93" spans="1:9" ht="51" customHeight="1" x14ac:dyDescent="0.25">
      <c r="A93" s="32" t="s">
        <v>277</v>
      </c>
      <c r="B93" s="73"/>
      <c r="C93" s="73" t="s">
        <v>141</v>
      </c>
      <c r="D93" s="73" t="s">
        <v>141</v>
      </c>
      <c r="E93" s="73" t="s">
        <v>309</v>
      </c>
      <c r="F93" s="73">
        <v>200</v>
      </c>
      <c r="G93" s="32"/>
      <c r="H93" s="32">
        <v>167</v>
      </c>
      <c r="I93" s="32">
        <v>167</v>
      </c>
    </row>
    <row r="94" spans="1:9" ht="180" customHeight="1" x14ac:dyDescent="0.25">
      <c r="A94" s="32" t="s">
        <v>336</v>
      </c>
      <c r="B94" s="73"/>
      <c r="C94" s="73" t="s">
        <v>141</v>
      </c>
      <c r="D94" s="73" t="s">
        <v>141</v>
      </c>
      <c r="E94" s="73" t="s">
        <v>337</v>
      </c>
      <c r="F94" s="73"/>
      <c r="G94" s="32"/>
      <c r="H94" s="32"/>
      <c r="I94" s="32"/>
    </row>
    <row r="95" spans="1:9" ht="22.5" customHeight="1" x14ac:dyDescent="0.25">
      <c r="A95" s="32" t="s">
        <v>280</v>
      </c>
      <c r="B95" s="73"/>
      <c r="C95" s="73" t="s">
        <v>141</v>
      </c>
      <c r="D95" s="73" t="s">
        <v>141</v>
      </c>
      <c r="E95" s="73" t="s">
        <v>337</v>
      </c>
      <c r="F95" s="73">
        <v>500</v>
      </c>
      <c r="G95" s="32"/>
      <c r="H95" s="32">
        <v>113</v>
      </c>
      <c r="I95" s="32">
        <v>113</v>
      </c>
    </row>
    <row r="96" spans="1:9" ht="39" customHeight="1" x14ac:dyDescent="0.25">
      <c r="A96" s="33" t="s">
        <v>189</v>
      </c>
      <c r="B96" s="73" t="s">
        <v>198</v>
      </c>
      <c r="C96" s="34" t="s">
        <v>151</v>
      </c>
      <c r="D96" s="34" t="s">
        <v>199</v>
      </c>
      <c r="E96" s="34"/>
      <c r="F96" s="33"/>
      <c r="G96" s="33">
        <f>G97</f>
        <v>22001</v>
      </c>
      <c r="H96" s="33">
        <f t="shared" ref="H96:I96" si="6">H97</f>
        <v>28982</v>
      </c>
      <c r="I96" s="33">
        <f t="shared" si="6"/>
        <v>28948</v>
      </c>
    </row>
    <row r="97" spans="1:9" ht="17.25" customHeight="1" x14ac:dyDescent="0.25">
      <c r="A97" s="35" t="s">
        <v>163</v>
      </c>
      <c r="B97" s="73" t="s">
        <v>198</v>
      </c>
      <c r="C97" s="34" t="s">
        <v>151</v>
      </c>
      <c r="D97" s="34" t="s">
        <v>136</v>
      </c>
      <c r="E97" s="34"/>
      <c r="F97" s="33"/>
      <c r="G97" s="35">
        <f>G98+G100+G102+G104</f>
        <v>22001</v>
      </c>
      <c r="H97" s="35">
        <f t="shared" ref="H97:I97" si="7">H98+H100+H102+H104</f>
        <v>28982</v>
      </c>
      <c r="I97" s="35">
        <f t="shared" si="7"/>
        <v>28948</v>
      </c>
    </row>
    <row r="98" spans="1:9" ht="99.95" customHeight="1" x14ac:dyDescent="0.25">
      <c r="A98" s="32" t="s">
        <v>291</v>
      </c>
      <c r="B98" s="73" t="s">
        <v>198</v>
      </c>
      <c r="C98" s="73" t="s">
        <v>151</v>
      </c>
      <c r="D98" s="73" t="s">
        <v>136</v>
      </c>
      <c r="E98" s="73" t="s">
        <v>310</v>
      </c>
      <c r="F98" s="32"/>
      <c r="G98" s="32">
        <v>15573</v>
      </c>
      <c r="H98" s="32">
        <v>21621</v>
      </c>
      <c r="I98" s="32">
        <v>21620</v>
      </c>
    </row>
    <row r="99" spans="1:9" ht="69.75" customHeight="1" x14ac:dyDescent="0.25">
      <c r="A99" s="32" t="s">
        <v>292</v>
      </c>
      <c r="B99" s="73" t="s">
        <v>198</v>
      </c>
      <c r="C99" s="73" t="s">
        <v>151</v>
      </c>
      <c r="D99" s="73" t="s">
        <v>136</v>
      </c>
      <c r="E99" s="73" t="s">
        <v>310</v>
      </c>
      <c r="F99" s="32">
        <v>600</v>
      </c>
      <c r="G99" s="32">
        <v>15573</v>
      </c>
      <c r="H99" s="32">
        <v>21621</v>
      </c>
      <c r="I99" s="32">
        <v>21620</v>
      </c>
    </row>
    <row r="100" spans="1:9" ht="99.95" customHeight="1" x14ac:dyDescent="0.25">
      <c r="A100" s="32" t="s">
        <v>293</v>
      </c>
      <c r="B100" s="73" t="s">
        <v>198</v>
      </c>
      <c r="C100" s="73" t="s">
        <v>151</v>
      </c>
      <c r="D100" s="73" t="s">
        <v>136</v>
      </c>
      <c r="E100" s="73" t="s">
        <v>311</v>
      </c>
      <c r="F100" s="32"/>
      <c r="G100" s="32">
        <v>6428</v>
      </c>
      <c r="H100" s="32">
        <v>6861</v>
      </c>
      <c r="I100" s="32">
        <v>6861</v>
      </c>
    </row>
    <row r="101" spans="1:9" ht="72.75" customHeight="1" x14ac:dyDescent="0.25">
      <c r="A101" s="32" t="s">
        <v>292</v>
      </c>
      <c r="B101" s="73" t="s">
        <v>198</v>
      </c>
      <c r="C101" s="73" t="s">
        <v>151</v>
      </c>
      <c r="D101" s="73" t="s">
        <v>136</v>
      </c>
      <c r="E101" s="73" t="s">
        <v>311</v>
      </c>
      <c r="F101" s="32">
        <v>600</v>
      </c>
      <c r="G101" s="32">
        <v>6428</v>
      </c>
      <c r="H101" s="32">
        <v>6861</v>
      </c>
      <c r="I101" s="32">
        <v>6861</v>
      </c>
    </row>
    <row r="102" spans="1:9" ht="35.25" customHeight="1" x14ac:dyDescent="0.25">
      <c r="A102" s="32" t="s">
        <v>338</v>
      </c>
      <c r="B102" s="73" t="s">
        <v>198</v>
      </c>
      <c r="C102" s="73" t="s">
        <v>151</v>
      </c>
      <c r="D102" s="73" t="s">
        <v>136</v>
      </c>
      <c r="E102" s="32" t="s">
        <v>340</v>
      </c>
      <c r="F102" s="32"/>
      <c r="G102" s="32"/>
      <c r="H102" s="32">
        <v>400</v>
      </c>
      <c r="I102" s="32">
        <v>367</v>
      </c>
    </row>
    <row r="103" spans="1:9" ht="49.5" customHeight="1" x14ac:dyDescent="0.25">
      <c r="A103" s="32" t="s">
        <v>277</v>
      </c>
      <c r="B103" s="73" t="s">
        <v>198</v>
      </c>
      <c r="C103" s="73" t="s">
        <v>151</v>
      </c>
      <c r="D103" s="73" t="s">
        <v>136</v>
      </c>
      <c r="E103" s="32" t="s">
        <v>340</v>
      </c>
      <c r="F103" s="32">
        <v>200</v>
      </c>
      <c r="G103" s="32"/>
      <c r="H103" s="32">
        <v>400</v>
      </c>
      <c r="I103" s="32">
        <v>367</v>
      </c>
    </row>
    <row r="104" spans="1:9" ht="54.75" customHeight="1" x14ac:dyDescent="0.25">
      <c r="A104" s="32" t="s">
        <v>339</v>
      </c>
      <c r="B104" s="73" t="s">
        <v>198</v>
      </c>
      <c r="C104" s="73" t="s">
        <v>151</v>
      </c>
      <c r="D104" s="73" t="s">
        <v>136</v>
      </c>
      <c r="E104" s="32" t="s">
        <v>341</v>
      </c>
      <c r="F104" s="33"/>
      <c r="G104" s="32"/>
      <c r="H104" s="32">
        <v>100</v>
      </c>
      <c r="I104" s="32">
        <v>100</v>
      </c>
    </row>
    <row r="105" spans="1:9" ht="72.75" customHeight="1" x14ac:dyDescent="0.25">
      <c r="A105" s="32" t="s">
        <v>292</v>
      </c>
      <c r="B105" s="73" t="s">
        <v>198</v>
      </c>
      <c r="C105" s="73" t="s">
        <v>151</v>
      </c>
      <c r="D105" s="73" t="s">
        <v>136</v>
      </c>
      <c r="E105" s="32" t="s">
        <v>341</v>
      </c>
      <c r="F105" s="32">
        <v>600</v>
      </c>
      <c r="G105" s="32"/>
      <c r="H105" s="32">
        <v>100</v>
      </c>
      <c r="I105" s="32">
        <v>100</v>
      </c>
    </row>
    <row r="106" spans="1:9" ht="20.25" customHeight="1" x14ac:dyDescent="0.25">
      <c r="A106" s="33" t="s">
        <v>190</v>
      </c>
      <c r="B106" s="73" t="s">
        <v>198</v>
      </c>
      <c r="C106" s="34">
        <v>10</v>
      </c>
      <c r="D106" s="34" t="s">
        <v>199</v>
      </c>
      <c r="E106" s="34"/>
      <c r="F106" s="33"/>
      <c r="G106" s="33">
        <v>180</v>
      </c>
      <c r="H106" s="33">
        <f>H107+H110</f>
        <v>600</v>
      </c>
      <c r="I106" s="33">
        <f>I107+I110</f>
        <v>599</v>
      </c>
    </row>
    <row r="107" spans="1:9" ht="20.25" customHeight="1" x14ac:dyDescent="0.25">
      <c r="A107" s="35" t="s">
        <v>165</v>
      </c>
      <c r="B107" s="73" t="s">
        <v>198</v>
      </c>
      <c r="C107" s="84">
        <v>10</v>
      </c>
      <c r="D107" s="84" t="s">
        <v>136</v>
      </c>
      <c r="E107" s="84"/>
      <c r="F107" s="35"/>
      <c r="G107" s="35">
        <v>180</v>
      </c>
      <c r="H107" s="35">
        <f>H108</f>
        <v>300</v>
      </c>
      <c r="I107" s="35">
        <f>I108</f>
        <v>300</v>
      </c>
    </row>
    <row r="108" spans="1:9" ht="43.5" customHeight="1" x14ac:dyDescent="0.25">
      <c r="A108" s="32" t="s">
        <v>191</v>
      </c>
      <c r="B108" s="73" t="s">
        <v>198</v>
      </c>
      <c r="C108" s="73">
        <v>10</v>
      </c>
      <c r="D108" s="73" t="s">
        <v>136</v>
      </c>
      <c r="E108" s="73" t="s">
        <v>312</v>
      </c>
      <c r="F108" s="32"/>
      <c r="G108" s="32">
        <v>180</v>
      </c>
      <c r="H108" s="32">
        <f>H109</f>
        <v>300</v>
      </c>
      <c r="I108" s="32">
        <f>I109</f>
        <v>300</v>
      </c>
    </row>
    <row r="109" spans="1:9" ht="38.25" customHeight="1" x14ac:dyDescent="0.25">
      <c r="A109" s="32" t="s">
        <v>294</v>
      </c>
      <c r="B109" s="73" t="s">
        <v>198</v>
      </c>
      <c r="C109" s="73">
        <v>10</v>
      </c>
      <c r="D109" s="73" t="s">
        <v>136</v>
      </c>
      <c r="E109" s="73" t="s">
        <v>312</v>
      </c>
      <c r="F109" s="32">
        <v>300</v>
      </c>
      <c r="G109" s="32">
        <v>180</v>
      </c>
      <c r="H109" s="32">
        <v>300</v>
      </c>
      <c r="I109" s="32">
        <v>300</v>
      </c>
    </row>
    <row r="110" spans="1:9" ht="38.25" customHeight="1" x14ac:dyDescent="0.25">
      <c r="A110" s="35" t="s">
        <v>166</v>
      </c>
      <c r="B110" s="73" t="s">
        <v>198</v>
      </c>
      <c r="C110" s="73" t="s">
        <v>152</v>
      </c>
      <c r="D110" s="73" t="s">
        <v>138</v>
      </c>
      <c r="E110" s="73"/>
      <c r="F110" s="32"/>
      <c r="G110" s="35">
        <f>G111</f>
        <v>0</v>
      </c>
      <c r="H110" s="35">
        <f>H111</f>
        <v>300</v>
      </c>
      <c r="I110" s="35">
        <f>I111</f>
        <v>299</v>
      </c>
    </row>
    <row r="111" spans="1:9" ht="38.25" customHeight="1" x14ac:dyDescent="0.25">
      <c r="A111" s="32" t="s">
        <v>192</v>
      </c>
      <c r="B111" s="73" t="s">
        <v>198</v>
      </c>
      <c r="C111" s="73" t="s">
        <v>152</v>
      </c>
      <c r="D111" s="73" t="s">
        <v>138</v>
      </c>
      <c r="E111" s="32" t="s">
        <v>343</v>
      </c>
      <c r="F111" s="32"/>
      <c r="G111" s="32">
        <f>G112+G113</f>
        <v>0</v>
      </c>
      <c r="H111" s="32">
        <f t="shared" ref="H111:I111" si="8">H112+H113</f>
        <v>300</v>
      </c>
      <c r="I111" s="32">
        <f t="shared" si="8"/>
        <v>299</v>
      </c>
    </row>
    <row r="112" spans="1:9" ht="48" customHeight="1" x14ac:dyDescent="0.25">
      <c r="A112" s="32" t="s">
        <v>277</v>
      </c>
      <c r="B112" s="73" t="s">
        <v>198</v>
      </c>
      <c r="C112" s="73" t="s">
        <v>152</v>
      </c>
      <c r="D112" s="73" t="s">
        <v>138</v>
      </c>
      <c r="E112" s="32" t="s">
        <v>343</v>
      </c>
      <c r="F112" s="32">
        <v>200</v>
      </c>
      <c r="G112" s="32"/>
      <c r="H112" s="32">
        <v>200</v>
      </c>
      <c r="I112" s="32">
        <v>199</v>
      </c>
    </row>
    <row r="113" spans="1:9" ht="71.25" customHeight="1" x14ac:dyDescent="0.25">
      <c r="A113" s="32" t="s">
        <v>342</v>
      </c>
      <c r="B113" s="73" t="s">
        <v>198</v>
      </c>
      <c r="C113" s="73" t="s">
        <v>152</v>
      </c>
      <c r="D113" s="73" t="s">
        <v>138</v>
      </c>
      <c r="E113" s="32" t="s">
        <v>343</v>
      </c>
      <c r="F113" s="32">
        <v>300</v>
      </c>
      <c r="G113" s="32"/>
      <c r="H113" s="32">
        <v>100</v>
      </c>
      <c r="I113" s="32">
        <v>100</v>
      </c>
    </row>
    <row r="114" spans="1:9" ht="17.25" customHeight="1" x14ac:dyDescent="0.25">
      <c r="A114" s="33" t="s">
        <v>193</v>
      </c>
      <c r="B114" s="73" t="s">
        <v>198</v>
      </c>
      <c r="C114" s="34">
        <v>11</v>
      </c>
      <c r="D114" s="34" t="s">
        <v>199</v>
      </c>
      <c r="E114" s="34"/>
      <c r="F114" s="33"/>
      <c r="G114" s="33">
        <v>9972</v>
      </c>
      <c r="H114" s="33">
        <f t="shared" ref="H114:I116" si="9">H115</f>
        <v>20487</v>
      </c>
      <c r="I114" s="33">
        <f t="shared" si="9"/>
        <v>13524</v>
      </c>
    </row>
    <row r="115" spans="1:9" ht="19.5" customHeight="1" x14ac:dyDescent="0.25">
      <c r="A115" s="35" t="s">
        <v>168</v>
      </c>
      <c r="B115" s="73" t="s">
        <v>198</v>
      </c>
      <c r="C115" s="34">
        <v>11</v>
      </c>
      <c r="D115" s="34" t="s">
        <v>137</v>
      </c>
      <c r="E115" s="34"/>
      <c r="F115" s="33"/>
      <c r="G115" s="33">
        <v>9972</v>
      </c>
      <c r="H115" s="35">
        <f t="shared" si="9"/>
        <v>20487</v>
      </c>
      <c r="I115" s="35">
        <f t="shared" si="9"/>
        <v>13524</v>
      </c>
    </row>
    <row r="116" spans="1:9" ht="131.25" customHeight="1" x14ac:dyDescent="0.25">
      <c r="A116" s="32" t="s">
        <v>295</v>
      </c>
      <c r="B116" s="73" t="s">
        <v>198</v>
      </c>
      <c r="C116" s="73">
        <v>11</v>
      </c>
      <c r="D116" s="73" t="s">
        <v>137</v>
      </c>
      <c r="E116" s="73" t="s">
        <v>313</v>
      </c>
      <c r="F116" s="32"/>
      <c r="G116" s="32">
        <v>9972</v>
      </c>
      <c r="H116" s="32">
        <f t="shared" si="9"/>
        <v>20487</v>
      </c>
      <c r="I116" s="32">
        <f t="shared" si="9"/>
        <v>13524</v>
      </c>
    </row>
    <row r="117" spans="1:9" ht="66.75" customHeight="1" x14ac:dyDescent="0.25">
      <c r="A117" s="32" t="s">
        <v>292</v>
      </c>
      <c r="B117" s="73" t="s">
        <v>198</v>
      </c>
      <c r="C117" s="73">
        <v>11</v>
      </c>
      <c r="D117" s="73" t="s">
        <v>137</v>
      </c>
      <c r="E117" s="73" t="s">
        <v>313</v>
      </c>
      <c r="F117" s="32">
        <v>600</v>
      </c>
      <c r="G117" s="32">
        <v>9972</v>
      </c>
      <c r="H117" s="32">
        <v>20487</v>
      </c>
      <c r="I117" s="32">
        <v>13524</v>
      </c>
    </row>
    <row r="118" spans="1:9" ht="15.75" x14ac:dyDescent="0.25">
      <c r="A118" s="33" t="s">
        <v>314</v>
      </c>
      <c r="B118" s="32"/>
      <c r="C118" s="32"/>
      <c r="D118" s="32"/>
      <c r="E118" s="32"/>
      <c r="F118" s="32"/>
      <c r="G118" s="33">
        <f>G8</f>
        <v>61965</v>
      </c>
      <c r="H118" s="33">
        <f t="shared" ref="H118:I118" si="10">H8</f>
        <v>230271</v>
      </c>
      <c r="I118" s="33">
        <f t="shared" si="10"/>
        <v>201061</v>
      </c>
    </row>
  </sheetData>
  <mergeCells count="11">
    <mergeCell ref="G2:I2"/>
    <mergeCell ref="A4:I4"/>
    <mergeCell ref="B6:B7"/>
    <mergeCell ref="G6:G7"/>
    <mergeCell ref="H6:H7"/>
    <mergeCell ref="I6:I7"/>
    <mergeCell ref="A6:A7"/>
    <mergeCell ref="C6:C7"/>
    <mergeCell ref="D6:D7"/>
    <mergeCell ref="E6:E7"/>
    <mergeCell ref="F6:F7"/>
  </mergeCells>
  <pageMargins left="0.51181102362204722" right="0.19685039370078741" top="0.55118110236220474" bottom="0.55118110236220474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Приложение 1</vt:lpstr>
      <vt:lpstr>Приложение 2</vt:lpstr>
      <vt:lpstr>приложение 6</vt:lpstr>
      <vt:lpstr>приложение5</vt:lpstr>
      <vt:lpstr>Приложение 3</vt:lpstr>
      <vt:lpstr>Приложение 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Фадеева</dc:creator>
  <cp:lastModifiedBy>Фадеева</cp:lastModifiedBy>
  <cp:lastPrinted>2015-04-23T05:31:35Z</cp:lastPrinted>
  <dcterms:created xsi:type="dcterms:W3CDTF">2013-03-26T03:35:17Z</dcterms:created>
  <dcterms:modified xsi:type="dcterms:W3CDTF">2015-04-23T05:32:07Z</dcterms:modified>
</cp:coreProperties>
</file>