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 4" sheetId="5" r:id="rId2"/>
    <sheet name="Приложение 2" sheetId="3" r:id="rId3"/>
    <sheet name="приложение 3" sheetId="7" r:id="rId4"/>
  </sheets>
  <definedNames>
    <definedName name="_xlnm._FilterDatabase" localSheetId="0" hidden="1">'Приложение 1'!$A$12:$E$85</definedName>
  </definedNames>
  <calcPr calcId="144525"/>
</workbook>
</file>

<file path=xl/calcChain.xml><?xml version="1.0" encoding="utf-8"?>
<calcChain xmlns="http://schemas.openxmlformats.org/spreadsheetml/2006/main">
  <c r="H137" i="7" l="1"/>
  <c r="H136" i="7" s="1"/>
  <c r="H135" i="7" s="1"/>
  <c r="G137" i="7"/>
  <c r="G136" i="7" s="1"/>
  <c r="G135" i="7" s="1"/>
  <c r="H82" i="7"/>
  <c r="H43" i="7"/>
  <c r="H31" i="7" l="1"/>
  <c r="H30" i="7" s="1"/>
  <c r="H200" i="7"/>
  <c r="H199" i="7" s="1"/>
  <c r="H194" i="7"/>
  <c r="H193" i="7" s="1"/>
  <c r="H192" i="7" s="1"/>
  <c r="H191" i="7" s="1"/>
  <c r="H189" i="7"/>
  <c r="H188" i="7" s="1"/>
  <c r="H187" i="7" s="1"/>
  <c r="H186" i="7" s="1"/>
  <c r="H183" i="7"/>
  <c r="H182" i="7" s="1"/>
  <c r="H181" i="7" s="1"/>
  <c r="H180" i="7" s="1"/>
  <c r="H179" i="7" s="1"/>
  <c r="H177" i="7"/>
  <c r="H176" i="7" s="1"/>
  <c r="H175" i="7" s="1"/>
  <c r="H174" i="7" s="1"/>
  <c r="H173" i="7" s="1"/>
  <c r="H172" i="7" s="1"/>
  <c r="H170" i="7"/>
  <c r="H169" i="7" s="1"/>
  <c r="H168" i="7" s="1"/>
  <c r="H166" i="7"/>
  <c r="H165" i="7" s="1"/>
  <c r="H163" i="7"/>
  <c r="H162" i="7" s="1"/>
  <c r="H157" i="7"/>
  <c r="H156" i="7" s="1"/>
  <c r="H155" i="7" s="1"/>
  <c r="H154" i="7" s="1"/>
  <c r="H152" i="7"/>
  <c r="H151" i="7" s="1"/>
  <c r="H150" i="7" s="1"/>
  <c r="H146" i="7"/>
  <c r="H145" i="7" s="1"/>
  <c r="H143" i="7"/>
  <c r="H142" i="7" s="1"/>
  <c r="H141" i="7" s="1"/>
  <c r="H133" i="7"/>
  <c r="H132" i="7" s="1"/>
  <c r="H131" i="7" s="1"/>
  <c r="H129" i="7"/>
  <c r="H128" i="7" s="1"/>
  <c r="H127" i="7" s="1"/>
  <c r="H123" i="7"/>
  <c r="H122" i="7" s="1"/>
  <c r="H121" i="7" s="1"/>
  <c r="H120" i="7" s="1"/>
  <c r="H118" i="7"/>
  <c r="H117" i="7" s="1"/>
  <c r="H116" i="7" s="1"/>
  <c r="H112" i="7"/>
  <c r="H111" i="7" s="1"/>
  <c r="H110" i="7" s="1"/>
  <c r="H109" i="7" s="1"/>
  <c r="H108" i="7" s="1"/>
  <c r="H106" i="7"/>
  <c r="H105" i="7" s="1"/>
  <c r="H104" i="7" s="1"/>
  <c r="H102" i="7"/>
  <c r="H101" i="7" s="1"/>
  <c r="H100" i="7" s="1"/>
  <c r="H98" i="7"/>
  <c r="H97" i="7" s="1"/>
  <c r="H96" i="7" s="1"/>
  <c r="H94" i="7"/>
  <c r="H93" i="7" s="1"/>
  <c r="H92" i="7" s="1"/>
  <c r="H87" i="7"/>
  <c r="H85" i="7"/>
  <c r="H81" i="7"/>
  <c r="H76" i="7"/>
  <c r="H74" i="7"/>
  <c r="H73" i="7" s="1"/>
  <c r="H72" i="7" s="1"/>
  <c r="H70" i="7"/>
  <c r="H69" i="7" s="1"/>
  <c r="H68" i="7" s="1"/>
  <c r="H66" i="7"/>
  <c r="H65" i="7" s="1"/>
  <c r="H64" i="7" s="1"/>
  <c r="H62" i="7"/>
  <c r="H61" i="7" s="1"/>
  <c r="H60" i="7" s="1"/>
  <c r="H58" i="7"/>
  <c r="H57" i="7" s="1"/>
  <c r="H55" i="7"/>
  <c r="H54" i="7" s="1"/>
  <c r="H51" i="7"/>
  <c r="H50" i="7" s="1"/>
  <c r="H48" i="7"/>
  <c r="H47" i="7" s="1"/>
  <c r="H42" i="7"/>
  <c r="H41" i="7" s="1"/>
  <c r="H40" i="7" s="1"/>
  <c r="H38" i="7"/>
  <c r="H37" i="7" s="1"/>
  <c r="H36" i="7" s="1"/>
  <c r="H35" i="7" s="1"/>
  <c r="H33" i="7"/>
  <c r="H28" i="7"/>
  <c r="H27" i="7" s="1"/>
  <c r="H25" i="7"/>
  <c r="H20" i="7"/>
  <c r="H19" i="7" s="1"/>
  <c r="H17" i="7"/>
  <c r="H16" i="7" s="1"/>
  <c r="H14" i="7"/>
  <c r="H13" i="7" s="1"/>
  <c r="H84" i="7" l="1"/>
  <c r="H80" i="7" s="1"/>
  <c r="H79" i="7" s="1"/>
  <c r="H78" i="7" s="1"/>
  <c r="H24" i="7"/>
  <c r="H23" i="7" s="1"/>
  <c r="H22" i="7" s="1"/>
  <c r="H197" i="7"/>
  <c r="H196" i="7" s="1"/>
  <c r="H198" i="7"/>
  <c r="H185" i="7"/>
  <c r="H161" i="7"/>
  <c r="H160" i="7" s="1"/>
  <c r="H159" i="7" s="1"/>
  <c r="H149" i="7"/>
  <c r="H140" i="7"/>
  <c r="H139" i="7" s="1"/>
  <c r="H126" i="7"/>
  <c r="H125" i="7" s="1"/>
  <c r="H115" i="7"/>
  <c r="H91" i="7"/>
  <c r="H90" i="7" s="1"/>
  <c r="H89" i="7" s="1"/>
  <c r="H53" i="7"/>
  <c r="H46" i="7"/>
  <c r="H12" i="7"/>
  <c r="H11" i="7" s="1"/>
  <c r="H114" i="7" l="1"/>
  <c r="H148" i="7"/>
  <c r="H45" i="7"/>
  <c r="H10" i="7" s="1"/>
  <c r="H202" i="7" l="1"/>
  <c r="H9" i="7" s="1"/>
  <c r="G200" i="7" l="1"/>
  <c r="G199" i="7"/>
  <c r="G198" i="7"/>
  <c r="G197" i="7"/>
  <c r="G196" i="7"/>
  <c r="G194" i="7"/>
  <c r="G193" i="7"/>
  <c r="G192" i="7" s="1"/>
  <c r="G191" i="7" s="1"/>
  <c r="G189" i="7"/>
  <c r="G188" i="7" s="1"/>
  <c r="G187" i="7" s="1"/>
  <c r="G186" i="7" s="1"/>
  <c r="G183" i="7"/>
  <c r="G182" i="7"/>
  <c r="G181" i="7" s="1"/>
  <c r="G180" i="7" s="1"/>
  <c r="G179" i="7" s="1"/>
  <c r="G177" i="7"/>
  <c r="G176" i="7" s="1"/>
  <c r="G175" i="7" s="1"/>
  <c r="G174" i="7" s="1"/>
  <c r="G173" i="7" s="1"/>
  <c r="G172" i="7" s="1"/>
  <c r="G170" i="7"/>
  <c r="G169" i="7"/>
  <c r="G168" i="7"/>
  <c r="G166" i="7"/>
  <c r="G165" i="7" s="1"/>
  <c r="G163" i="7"/>
  <c r="G162" i="7" s="1"/>
  <c r="G157" i="7"/>
  <c r="G156" i="7" s="1"/>
  <c r="G155" i="7" s="1"/>
  <c r="G154" i="7" s="1"/>
  <c r="G152" i="7"/>
  <c r="G151" i="7" s="1"/>
  <c r="G146" i="7"/>
  <c r="G145" i="7" s="1"/>
  <c r="G143" i="7"/>
  <c r="G142" i="7"/>
  <c r="G141" i="7" s="1"/>
  <c r="G133" i="7"/>
  <c r="G132" i="7" s="1"/>
  <c r="G131" i="7" s="1"/>
  <c r="G129" i="7"/>
  <c r="G128" i="7" s="1"/>
  <c r="G127" i="7" s="1"/>
  <c r="G126" i="7" s="1"/>
  <c r="G125" i="7" s="1"/>
  <c r="G123" i="7"/>
  <c r="G122" i="7"/>
  <c r="G121" i="7"/>
  <c r="G120" i="7"/>
  <c r="G118" i="7"/>
  <c r="G117" i="7" s="1"/>
  <c r="G116" i="7" s="1"/>
  <c r="G115" i="7" s="1"/>
  <c r="G112" i="7"/>
  <c r="G111" i="7"/>
  <c r="G110" i="7"/>
  <c r="G109" i="7" s="1"/>
  <c r="G108" i="7" s="1"/>
  <c r="G106" i="7"/>
  <c r="G105" i="7"/>
  <c r="G104" i="7" s="1"/>
  <c r="G102" i="7"/>
  <c r="G101" i="7" s="1"/>
  <c r="G100" i="7" s="1"/>
  <c r="G98" i="7"/>
  <c r="G97" i="7" s="1"/>
  <c r="G96" i="7" s="1"/>
  <c r="G94" i="7"/>
  <c r="G93" i="7"/>
  <c r="G92" i="7"/>
  <c r="G87" i="7"/>
  <c r="G85" i="7"/>
  <c r="G84" i="7"/>
  <c r="G82" i="7"/>
  <c r="G81" i="7"/>
  <c r="G76" i="7"/>
  <c r="G74" i="7"/>
  <c r="G73" i="7" s="1"/>
  <c r="G72" i="7" s="1"/>
  <c r="G70" i="7"/>
  <c r="G69" i="7" s="1"/>
  <c r="G68" i="7" s="1"/>
  <c r="G66" i="7"/>
  <c r="G65" i="7" s="1"/>
  <c r="G64" i="7" s="1"/>
  <c r="G62" i="7"/>
  <c r="G61" i="7" s="1"/>
  <c r="G60" i="7" s="1"/>
  <c r="G58" i="7"/>
  <c r="G57" i="7" s="1"/>
  <c r="G55" i="7"/>
  <c r="G54" i="7" s="1"/>
  <c r="G51" i="7"/>
  <c r="G50" i="7" s="1"/>
  <c r="G48" i="7"/>
  <c r="G47" i="7"/>
  <c r="G43" i="7"/>
  <c r="G42" i="7" s="1"/>
  <c r="G41" i="7" s="1"/>
  <c r="G40" i="7" s="1"/>
  <c r="G38" i="7"/>
  <c r="G37" i="7" s="1"/>
  <c r="G36" i="7" s="1"/>
  <c r="G35" i="7" s="1"/>
  <c r="G33" i="7"/>
  <c r="G31" i="7"/>
  <c r="G30" i="7"/>
  <c r="G28" i="7"/>
  <c r="G27" i="7"/>
  <c r="G25" i="7"/>
  <c r="G20" i="7"/>
  <c r="G19" i="7"/>
  <c r="G17" i="7"/>
  <c r="G16" i="7"/>
  <c r="G14" i="7"/>
  <c r="G13" i="7" s="1"/>
  <c r="G12" i="7" s="1"/>
  <c r="G11" i="7" s="1"/>
  <c r="G150" i="7" l="1"/>
  <c r="G149" i="7" s="1"/>
  <c r="G148" i="7" s="1"/>
  <c r="G24" i="7"/>
  <c r="G161" i="7"/>
  <c r="G160" i="7" s="1"/>
  <c r="G159" i="7" s="1"/>
  <c r="G23" i="7"/>
  <c r="G22" i="7" s="1"/>
  <c r="G140" i="7"/>
  <c r="G139" i="7" s="1"/>
  <c r="G53" i="7"/>
  <c r="G46" i="7"/>
  <c r="G45" i="7" s="1"/>
  <c r="G10" i="7" s="1"/>
  <c r="G80" i="7"/>
  <c r="G79" i="7" s="1"/>
  <c r="G78" i="7" s="1"/>
  <c r="G91" i="7"/>
  <c r="G90" i="7" s="1"/>
  <c r="G89" i="7" s="1"/>
  <c r="G114" i="7"/>
  <c r="G185" i="7"/>
  <c r="G202" i="7" l="1"/>
  <c r="G9" i="7" s="1"/>
  <c r="C78" i="1" l="1"/>
  <c r="D78" i="1"/>
  <c r="C15" i="1"/>
  <c r="D63" i="1"/>
  <c r="C63" i="1"/>
  <c r="E66" i="1"/>
  <c r="E56" i="1" l="1"/>
  <c r="E44" i="1"/>
  <c r="E33" i="1"/>
  <c r="C32" i="1"/>
  <c r="E20" i="1"/>
  <c r="E21" i="1"/>
  <c r="E23" i="1"/>
  <c r="D22" i="1"/>
  <c r="E22" i="1" s="1"/>
  <c r="C22" i="1"/>
  <c r="E62" i="1" l="1"/>
  <c r="E61" i="1"/>
  <c r="E59" i="1"/>
  <c r="E73" i="1"/>
  <c r="E26" i="3" l="1"/>
  <c r="F28" i="3"/>
  <c r="F36" i="3" l="1"/>
  <c r="E17" i="1" l="1"/>
  <c r="D58" i="1"/>
  <c r="C58" i="1"/>
  <c r="D60" i="1"/>
  <c r="C60" i="1"/>
  <c r="E58" i="1" l="1"/>
  <c r="E60" i="1"/>
  <c r="C57" i="1"/>
  <c r="D57" i="1"/>
  <c r="E57" i="1" s="1"/>
  <c r="D15" i="1"/>
  <c r="D72" i="1" l="1"/>
  <c r="C72" i="1"/>
  <c r="D26" i="3"/>
  <c r="D32" i="1"/>
  <c r="E32" i="1" s="1"/>
  <c r="D83" i="1"/>
  <c r="C83" i="1"/>
  <c r="E72" i="1" l="1"/>
  <c r="E11" i="3" l="1"/>
  <c r="D77" i="1" l="1"/>
  <c r="D34" i="3" l="1"/>
  <c r="E34" i="3"/>
  <c r="D28" i="1"/>
  <c r="C28" i="1"/>
  <c r="C30" i="1"/>
  <c r="E19" i="1"/>
  <c r="C14" i="1"/>
  <c r="E15" i="1" l="1"/>
  <c r="D11" i="3" l="1"/>
  <c r="F18" i="3"/>
  <c r="D19" i="3"/>
  <c r="E19" i="3"/>
  <c r="E47" i="1"/>
  <c r="D45" i="1"/>
  <c r="C45" i="1"/>
  <c r="F13" i="3" l="1"/>
  <c r="F14" i="3"/>
  <c r="F16" i="3"/>
  <c r="F20" i="3"/>
  <c r="F21" i="3"/>
  <c r="F23" i="3"/>
  <c r="F24" i="3"/>
  <c r="F25" i="3"/>
  <c r="F27" i="3"/>
  <c r="F29" i="3"/>
  <c r="F31" i="3"/>
  <c r="F33" i="3"/>
  <c r="F35" i="3"/>
  <c r="F38" i="3"/>
  <c r="D30" i="3" l="1"/>
  <c r="F11" i="3" l="1"/>
  <c r="E64" i="1"/>
  <c r="E65" i="1"/>
  <c r="E63" i="1" l="1"/>
  <c r="D39" i="1"/>
  <c r="E36" i="1" l="1"/>
  <c r="C55" i="1" l="1"/>
  <c r="D55" i="1"/>
  <c r="E55" i="1" s="1"/>
  <c r="D81" i="1" l="1"/>
  <c r="C81" i="1"/>
  <c r="C39" i="1" l="1"/>
  <c r="E16" i="1" l="1"/>
  <c r="E18" i="1"/>
  <c r="E26" i="1"/>
  <c r="E29" i="1"/>
  <c r="E31" i="1"/>
  <c r="E40" i="1"/>
  <c r="E42" i="1"/>
  <c r="E46" i="1"/>
  <c r="E51" i="1"/>
  <c r="E54" i="1"/>
  <c r="E71" i="1"/>
  <c r="E76" i="1"/>
  <c r="E78" i="1"/>
  <c r="E79" i="1"/>
  <c r="E80" i="1"/>
  <c r="F34" i="3" l="1"/>
  <c r="F12" i="3"/>
  <c r="C25" i="1" l="1"/>
  <c r="D25" i="1"/>
  <c r="E28" i="1" l="1"/>
  <c r="E25" i="1"/>
  <c r="E22" i="3"/>
  <c r="D22" i="3"/>
  <c r="C77" i="1"/>
  <c r="D50" i="1"/>
  <c r="C50" i="1"/>
  <c r="D49" i="1"/>
  <c r="C49" i="1"/>
  <c r="D43" i="1"/>
  <c r="E43" i="1" s="1"/>
  <c r="C43" i="1"/>
  <c r="D35" i="1"/>
  <c r="C35" i="1"/>
  <c r="C34" i="1" s="1"/>
  <c r="F22" i="3" l="1"/>
  <c r="E35" i="1"/>
  <c r="E49" i="1"/>
  <c r="E77" i="1"/>
  <c r="E50" i="1"/>
  <c r="D34" i="1"/>
  <c r="D53" i="1"/>
  <c r="C53" i="1"/>
  <c r="E34" i="1" l="1"/>
  <c r="E45" i="1"/>
  <c r="E53" i="1"/>
  <c r="D41" i="1" l="1"/>
  <c r="D38" i="1" s="1"/>
  <c r="C41" i="1"/>
  <c r="E41" i="1" l="1"/>
  <c r="E39" i="1"/>
  <c r="C38" i="1"/>
  <c r="C37" i="1" s="1"/>
  <c r="D75" i="1"/>
  <c r="C75" i="1"/>
  <c r="C74" i="1" s="1"/>
  <c r="D70" i="1"/>
  <c r="C70" i="1"/>
  <c r="C69" i="1" s="1"/>
  <c r="C68" i="1" s="1"/>
  <c r="C67" i="1" s="1"/>
  <c r="E38" i="1" l="1"/>
  <c r="E70" i="1"/>
  <c r="E75" i="1"/>
  <c r="D74" i="1"/>
  <c r="D69" i="1"/>
  <c r="D37" i="1"/>
  <c r="D17" i="3"/>
  <c r="E17" i="3"/>
  <c r="D68" i="1" l="1"/>
  <c r="D67" i="1" s="1"/>
  <c r="E74" i="1"/>
  <c r="F17" i="3"/>
  <c r="E37" i="1"/>
  <c r="E69" i="1"/>
  <c r="D52" i="1"/>
  <c r="C52" i="1"/>
  <c r="C48" i="1" s="1"/>
  <c r="D30" i="1"/>
  <c r="D27" i="1" s="1"/>
  <c r="E68" i="1" l="1"/>
  <c r="E30" i="1"/>
  <c r="E52" i="1"/>
  <c r="D48" i="1"/>
  <c r="E48" i="1" l="1"/>
  <c r="E67" i="1"/>
  <c r="D37" i="3"/>
  <c r="E37" i="3"/>
  <c r="D32" i="3"/>
  <c r="E32" i="3"/>
  <c r="E30" i="3"/>
  <c r="D14" i="1"/>
  <c r="C27" i="1"/>
  <c r="F26" i="3" l="1"/>
  <c r="F32" i="3"/>
  <c r="F19" i="3"/>
  <c r="D39" i="3"/>
  <c r="C14" i="5" s="1"/>
  <c r="F30" i="3"/>
  <c r="F37" i="3"/>
  <c r="E39" i="3"/>
  <c r="E27" i="1"/>
  <c r="E14" i="1"/>
  <c r="C24" i="1"/>
  <c r="C13" i="1" s="1"/>
  <c r="D24" i="1"/>
  <c r="D13" i="1" s="1"/>
  <c r="D85" i="1" l="1"/>
  <c r="F39" i="3"/>
  <c r="D14" i="5"/>
  <c r="E24" i="1"/>
  <c r="C85" i="1"/>
  <c r="E13" i="1" l="1"/>
  <c r="D13" i="5"/>
  <c r="D12" i="5" s="1"/>
  <c r="D15" i="5" s="1"/>
  <c r="C13" i="5"/>
  <c r="C12" i="5" s="1"/>
  <c r="C15" i="5" s="1"/>
  <c r="E85" i="1" l="1"/>
</calcChain>
</file>

<file path=xl/sharedStrings.xml><?xml version="1.0" encoding="utf-8"?>
<sst xmlns="http://schemas.openxmlformats.org/spreadsheetml/2006/main" count="1206" uniqueCount="378">
  <si>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</si>
  <si>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</si>
  <si>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</si>
  <si>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</si>
  <si>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</si>
  <si>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</si>
  <si>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</si>
  <si>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</si>
  <si>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</si>
  <si>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</si>
  <si>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</si>
  <si>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</si>
  <si>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</si>
  <si>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</si>
  <si>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</si>
  <si>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</si>
  <si>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</si>
  <si>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</si>
  <si>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</si>
  <si>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</si>
  <si>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</si>
  <si>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</si>
  <si>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</si>
  <si>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</si>
  <si>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</si>
  <si>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</si>
  <si>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</si>
  <si>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</si>
  <si>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</si>
  <si>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</si>
  <si>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</si>
  <si>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</si>
  <si>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</si>
  <si>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</si>
  <si>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</si>
  <si>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</si>
  <si>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</si>
  <si>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</si>
  <si>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</si>
  <si>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</si>
  <si>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</si>
  <si>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</si>
  <si>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</si>
  <si>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</si>
  <si>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</si>
  <si>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</si>
  <si>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</si>
  <si>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</si>
  <si>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</si>
  <si>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</si>
  <si>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</si>
  <si>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</si>
  <si>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</si>
  <si>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</si>
  <si>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</si>
  <si>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</si>
  <si>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</si>
  <si>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</si>
  <si>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</si>
  <si>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</si>
  <si>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</si>
  <si>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</si>
  <si>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</si>
  <si>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</si>
  <si>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</si>
  <si>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</si>
  <si>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</si>
  <si>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</si>
  <si>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</si>
  <si>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</si>
  <si>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</si>
  <si>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</si>
  <si>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</si>
  <si>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</si>
  <si>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</si>
  <si>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</si>
  <si>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</si>
  <si>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</si>
  <si>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</si>
  <si>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</si>
  <si>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</si>
  <si>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</si>
  <si>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</si>
  <si>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</si>
  <si>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</si>
  <si>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</si>
  <si>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</si>
  <si>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</si>
  <si>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</si>
  <si>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</si>
  <si>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</si>
  <si>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</si>
  <si>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</si>
  <si>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</si>
  <si>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</si>
  <si>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</si>
  <si>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</si>
  <si>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</si>
  <si>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</si>
  <si>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</si>
  <si>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</si>
  <si>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</si>
  <si>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</si>
  <si>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</si>
  <si>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</si>
  <si>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</si>
  <si>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</si>
  <si>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</si>
  <si>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</si>
  <si>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</si>
  <si>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</si>
  <si>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</si>
  <si>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</si>
  <si>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</si>
  <si>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</si>
  <si>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</si>
  <si>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</si>
  <si>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</si>
  <si>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</si>
  <si>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</si>
  <si>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</si>
  <si>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</si>
  <si>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</si>
  <si>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</si>
  <si>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</si>
  <si>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</si>
  <si>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</si>
  <si>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</si>
  <si>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</si>
  <si>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</si>
  <si>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</si>
  <si>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</si>
  <si>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</si>
  <si>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</si>
  <si>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</si>
  <si>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</si>
  <si>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</si>
  <si>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</si>
  <si>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</si>
  <si>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</si>
  <si>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</si>
  <si>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</si>
  <si>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</si>
  <si>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</si>
  <si>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</si>
  <si>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</si>
  <si>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</si>
  <si>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</si>
  <si>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</si>
  <si>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</si>
  <si>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</si>
  <si>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</si>
  <si>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</si>
  <si>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</si>
  <si>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</si>
  <si>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</si>
  <si>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</si>
  <si>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</si>
  <si>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Единый сельскохозяйственный налог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</si>
  <si>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</si>
  <si>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</si>
  <si>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</si>
  <si>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</si>
  <si>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</si>
  <si>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</si>
  <si>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</si>
  <si>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</si>
  <si>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</si>
  <si>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</si>
  <si>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</si>
  <si>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</si>
  <si>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</si>
  <si>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</si>
  <si>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</si>
  <si>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</si>
  <si>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</si>
  <si>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</si>
  <si>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</si>
  <si>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</si>
  <si>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</si>
  <si>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</si>
  <si>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</si>
  <si>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</si>
  <si>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</si>
  <si>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</si>
  <si>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</si>
  <si>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</si>
  <si>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</si>
  <si>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</si>
  <si>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</si>
  <si>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</si>
  <si>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</si>
  <si>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</si>
  <si>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</si>
  <si>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</si>
  <si>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</si>
  <si>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</si>
  <si>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</si>
  <si>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</si>
  <si>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</si>
  <si>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</si>
  <si>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</si>
  <si>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</si>
  <si>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</si>
  <si>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</si>
  <si>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</si>
  <si>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</si>
  <si>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</si>
  <si>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</si>
  <si>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</si>
  <si>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</si>
  <si>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</si>
  <si>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</si>
  <si>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</si>
  <si>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</si>
  <si>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</si>
  <si>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</si>
  <si>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</si>
  <si>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по кодам классификации доходов бюджетов за 2023 год</t>
  </si>
  <si>
    <t>НАЛОГИ НА СОВОКУПНЫЙ ДОХОД</t>
  </si>
  <si>
    <t>182 1 05 00000 00 0000 000</t>
  </si>
  <si>
    <t>066. 11610032100000140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</si>
  <si>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</si>
  <si>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разделам и подразделам классификации расходов бюджетов за   2023 года</t>
  </si>
  <si>
    <t>муниципального образования поселок Боровский за  2023 год</t>
  </si>
  <si>
    <t>Рз</t>
  </si>
  <si>
    <t>Пр</t>
  </si>
  <si>
    <t>ЦСР</t>
  </si>
  <si>
    <t>ВР</t>
  </si>
  <si>
    <t>00</t>
  </si>
  <si>
    <t>Муниципальная программа «Развитие муниципальной службы в муниципальном образовании поселок Боровский на 2023-2025 годы»</t>
  </si>
  <si>
    <t>01 0 00 00000</t>
  </si>
  <si>
    <t>Высшее должностное лицо муниципального образования (глава муниципального образования, возглавляющий местную администрацию)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</si>
  <si>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</si>
  <si>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</si>
  <si>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</si>
  <si>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Финансовое обеспечение поощрения за достижение показателей деятельности органов исполнительной власти Тюменской области</t>
  </si>
  <si>
    <t>01 0 00 45490</t>
  </si>
  <si>
    <t>Предоставление грантов органам местного самоуправления</t>
  </si>
  <si>
    <t>01 0 00 19960</t>
  </si>
  <si>
    <t>Обеспечение деятельности органов местного самоуправления</t>
  </si>
  <si>
    <t>01 0 00 70100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</si>
  <si>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</si>
  <si>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Финансовое обеспечение расходов на стимулирование органов местного самоуправления</t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</si>
  <si>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</si>
  <si>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</si>
  <si>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Непрограммные мероприятия</t>
  </si>
  <si>
    <t>99 0 00 00000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</si>
  <si>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</si>
  <si>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</si>
  <si>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</si>
  <si>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>Резервный фонд местной администрации</t>
  </si>
  <si>
    <t>99 0 00 70111</t>
  </si>
  <si>
    <t>Иные бюджетные ассигнования</t>
  </si>
  <si>
    <t>800</t>
  </si>
  <si>
    <t>Резервные средства</t>
  </si>
  <si>
    <t>870</t>
  </si>
  <si>
    <t>Опубликование муниципальных правовых актов, иной официальной информации в печатном СМИ</t>
  </si>
  <si>
    <t>01 0 00 70480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</si>
  <si>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годы»</t>
  </si>
  <si>
    <t xml:space="preserve">02 0 00 00000 </t>
  </si>
  <si>
    <t xml:space="preserve">Мероприятия по владению, пользованию и распоряжению имуществом, находящимся в муниципальной собственности </t>
  </si>
  <si>
    <t>02 0 00 70580</t>
  </si>
  <si>
    <t xml:space="preserve"> Оценка недвижимости, признание прав и регулирование отношений по государственной и муниципальной собственности.</t>
  </si>
  <si>
    <t>02 0 01 70300</t>
  </si>
  <si>
    <t xml:space="preserve">Мероприятия по проведению кадастровых работ на бесхозяйные объекты </t>
  </si>
  <si>
    <t xml:space="preserve">02 0 02 00000 </t>
  </si>
  <si>
    <t xml:space="preserve"> Оценка недвижимости, признание прав и регулирование отношений по государственной и муниципальной собственности. </t>
  </si>
  <si>
    <t>02 0 02 70300</t>
  </si>
  <si>
    <t>Мероприятия по проведению оценки  недвижимости</t>
  </si>
  <si>
    <t>02 0 03 00000</t>
  </si>
  <si>
    <t>02 0 03 70300</t>
  </si>
  <si>
    <t>Муниципальная программа «Благоустройство территории муниципального образования поселок Боровский на 2023-2025 годы»</t>
  </si>
  <si>
    <t>Мероприятия по проведению конкурсов по благоустройству территории</t>
  </si>
  <si>
    <t>06 0 01 70200</t>
  </si>
  <si>
    <t xml:space="preserve">  06 0 01 70200</t>
  </si>
  <si>
    <t xml:space="preserve"> 06 0 01 70200</t>
  </si>
  <si>
    <t>Выполнение других обязательств органов местного самоуправления</t>
  </si>
  <si>
    <t>99 0 00 70200</t>
  </si>
  <si>
    <t>Исполнение судебных актов</t>
  </si>
  <si>
    <t>Муниципальная программа «Организация и осуществление первичного воинского учета на территории муниципального образования поселок Боровский на 2023-2025 годы"</t>
  </si>
  <si>
    <t>03 0 00 00000</t>
  </si>
  <si>
    <t>Осуществление первичного воинского учета на территориях, где отсутствуют военные комиссариаты</t>
  </si>
  <si>
    <t>03 0 00 51180</t>
  </si>
  <si>
    <t xml:space="preserve">Обеспечение деятельности органов местного самоуправления </t>
  </si>
  <si>
    <t>03 0 00 70100</t>
  </si>
  <si>
    <t>Муниципальная программа «Обеспечение безопасности жизнедеятельности на территории поселка Боровский на 2023-2025 годы"</t>
  </si>
  <si>
    <t>04 0 00 00000</t>
  </si>
  <si>
    <t>Мероприятия по обеспечению безопасности людей на водных объектах</t>
  </si>
  <si>
    <t>04 0 01 00000</t>
  </si>
  <si>
    <t xml:space="preserve"> Участие в предупреждении и ликвидации последствий чрезвычайных ситуаций </t>
  </si>
  <si>
    <t>04 0 01 70210</t>
  </si>
  <si>
    <t>Мероприятие «Поддержание в постоянной готовности систем оповещения для передачи сигналов оповещения и экстренной информации органов управления РСЧС и населения о наступлении ЧС»</t>
  </si>
  <si>
    <t>04 0 02 00000</t>
  </si>
  <si>
    <t>04 0 02 70210</t>
  </si>
  <si>
    <t>Мероприятия по обеспечению первичных мер пожарной безопасности</t>
  </si>
  <si>
    <t>04 0 04 00000</t>
  </si>
  <si>
    <t>Обеспечение первичных мер пожарной безопасности</t>
  </si>
  <si>
    <t>04 0 04 70240</t>
  </si>
  <si>
    <t>Мероприятия по обеспечению деятельности пожарной дружины</t>
  </si>
  <si>
    <t>04 0 05 00000</t>
  </si>
  <si>
    <t>04 0 05 70240</t>
  </si>
  <si>
    <t xml:space="preserve">Предоставление субсидий бюджетным, автономным учреждениям и иным некоммерческим организациям
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</si>
  <si>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</si>
  <si>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Мероприятия  по организации работы народной дружины </t>
  </si>
  <si>
    <t>04 0 06 00000</t>
  </si>
  <si>
    <t>04 0 06 90020</t>
  </si>
  <si>
    <t>Мероприятия по обеспечению занятости населения в рамках непрограммных мероприятий</t>
  </si>
  <si>
    <t>99 0 00 70130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</si>
  <si>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</t>
  </si>
  <si>
    <t>07 0 00 00000</t>
  </si>
  <si>
    <t>Мероприятия по трудоустройству несовершеннолетних подростков</t>
  </si>
  <si>
    <t>07 0 01 00000</t>
  </si>
  <si>
    <t>Мероприятия по обеспечению занятости населения</t>
  </si>
  <si>
    <t>07 0 01 70130</t>
  </si>
  <si>
    <t>Муниципальная программа «Содержание автомобильных дорог муниципального образования поселок Боровский на 2023-2025 годы"</t>
  </si>
  <si>
    <t>05 0 00 00000</t>
  </si>
  <si>
    <t>Мероприятия по содержанию автомобильных дорог в границах населенного пункта</t>
  </si>
  <si>
    <t xml:space="preserve">05 0 01 00000 </t>
  </si>
  <si>
    <t>Дорожная деятельность в отношении автомобильных дорог</t>
  </si>
  <si>
    <t>05 0 01 77050</t>
  </si>
  <si>
    <t>Мероприятия по содержанию автомобильных дорог вне границ населенного пункта</t>
  </si>
  <si>
    <t xml:space="preserve">05 0 02 00000 </t>
  </si>
  <si>
    <t>05 0 02 77050</t>
  </si>
  <si>
    <t>02 0 00 00000</t>
  </si>
  <si>
    <t xml:space="preserve"> Мероприятия по землеустройству и землепользованию под объектами муниципальной собственности</t>
  </si>
  <si>
    <t>02 0 04 00000</t>
  </si>
  <si>
    <t>Мероприятия по землеустройству и землепользованию</t>
  </si>
  <si>
    <t xml:space="preserve">02 0 04 70290 </t>
  </si>
  <si>
    <t xml:space="preserve">02 0 05 70290 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</si>
  <si>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годы"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</si>
  <si>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</t>
  </si>
  <si>
    <t xml:space="preserve">02 0 00 96160 </t>
  </si>
  <si>
    <t>Прочая закупка товаров, работ и услуг для муниципальных нужд</t>
  </si>
  <si>
    <t>02 0 00 96160</t>
  </si>
  <si>
    <t>Мероприятия в области коммунального хозяйства</t>
  </si>
  <si>
    <t xml:space="preserve">99 0 00 75000 </t>
  </si>
  <si>
    <t xml:space="preserve"> 06 0 00 00000</t>
  </si>
  <si>
    <t>Мероприятия по содержанию  и приведению в нормативное состояние элементов благоустройства</t>
  </si>
  <si>
    <t xml:space="preserve"> 06 0 02 00000</t>
  </si>
  <si>
    <t>Мероприятия, осуществляемые в рамках благоустройства</t>
  </si>
  <si>
    <t xml:space="preserve"> 06 0 02 76000</t>
  </si>
  <si>
    <t xml:space="preserve">Содержание мест (площадок) накопления твердых коммунальных отходов </t>
  </si>
  <si>
    <t>06 0 02 79820</t>
  </si>
  <si>
    <t>Мероприятия по реализации общественно значимых проектов на территории муниципального образования поселок Боровский по благоустройству сельских территорий</t>
  </si>
  <si>
    <t xml:space="preserve">06 0 03 00000 </t>
  </si>
  <si>
    <t>Мероприятия по реализации общественно значимых проектов</t>
  </si>
  <si>
    <t>06 0 03 L5763</t>
  </si>
  <si>
    <t>Образование</t>
  </si>
  <si>
    <t>Молодежная политика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</si>
  <si>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годы"</t>
  </si>
  <si>
    <t>Мероприятия по созданию условий для развития социальной активности молодежи, участия в общественной деятельности направленной на решение социально значимых проблем</t>
  </si>
  <si>
    <t xml:space="preserve"> 07 0 02 00000</t>
  </si>
  <si>
    <t xml:space="preserve"> 07 0 02 90020</t>
  </si>
  <si>
    <t>Культура, кинематография</t>
  </si>
  <si>
    <t>Социальная политика</t>
  </si>
  <si>
    <t>Выплаты пенсии за выслугу лет лицам, замещавшим муниципальные должности, должности муниципальной службы</t>
  </si>
  <si>
    <t>01 0 00 70470</t>
  </si>
  <si>
    <t>Социальное обеспечение и иные выплаты населению</t>
  </si>
  <si>
    <t>Публичные нормативные социальные выплаты гражданам</t>
  </si>
  <si>
    <t>Мероприятия в области социальной политики</t>
  </si>
  <si>
    <t>01 0 00 70270</t>
  </si>
  <si>
    <t>Физическая культура и спорт</t>
  </si>
  <si>
    <t>Всего расходов</t>
  </si>
  <si>
    <t xml:space="preserve">Главный распорядитель       </t>
  </si>
  <si>
    <t>Администрация муниципального образования поселок Боровский</t>
  </si>
  <si>
    <t>066</t>
  </si>
  <si>
    <t xml:space="preserve">Расходы бюджета муниципального образования поселок Боровский по ведомственной структуре расходов бюджета за 2023 год </t>
  </si>
  <si>
    <t>Кассовое  исполнение</t>
  </si>
  <si>
    <r>
      <t>01 0 00</t>
    </r>
    <r>
      <rPr>
        <sz val="12"/>
        <rFont val="PT Astra Serif"/>
        <family val="1"/>
        <charset val="204"/>
      </rPr>
      <t xml:space="preserve"> 20020</t>
    </r>
  </si>
  <si>
    <r>
      <t xml:space="preserve">Муниципальная </t>
    </r>
    <r>
      <rPr>
        <sz val="12"/>
        <color indexed="8"/>
        <rFont val="PT Astra Serif"/>
        <family val="1"/>
        <charset val="204"/>
      </rPr>
      <t>программа  «Развитие муниципальной службы в муниципальном  образовании поселок Боровский на 2023-2025 годы»</t>
    </r>
  </si>
  <si>
    <t>Приложение 4</t>
  </si>
  <si>
    <t>к решению Думы</t>
  </si>
  <si>
    <t>муниципального образования</t>
  </si>
  <si>
    <t>поселок Боровский</t>
  </si>
  <si>
    <t>от 29.05.2024г.№ 448</t>
  </si>
  <si>
    <t>от 29.05.2024г.№448</t>
  </si>
  <si>
    <t>от 29.05.2024г. № 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</si>
</sst>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b/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2"/>
      <color indexed="8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4" fillId="0" borderId="0"/>
  </cellStyleXfs>
  <cellXfs count="131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Fill="1" applyBorder="1" applyAlignment="1" applyProtection="1">
      <alignment vertical="top" wrapText="1"/>
    </xf>
    <xf numFmtId="49" fontId="4" fillId="0" borderId="1" xfId="1" applyNumberFormat="1" applyFont="1" applyBorder="1" applyAlignment="1">
      <alignment vertical="top" wrapText="1"/>
    </xf>
    <xf numFmtId="3" fontId="4" fillId="0" borderId="1" xfId="1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49" fontId="6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justify" vertical="center" wrapText="1"/>
    </xf>
    <xf numFmtId="1" fontId="6" fillId="0" borderId="1" xfId="1" applyNumberFormat="1" applyFont="1" applyBorder="1" applyAlignment="1">
      <alignment vertical="top" wrapText="1"/>
    </xf>
    <xf numFmtId="49" fontId="4" fillId="0" borderId="1" xfId="0" applyNumberFormat="1" applyFont="1" applyBorder="1" applyAlignment="1" applyProtection="1">
      <alignment vertical="top" wrapText="1"/>
    </xf>
    <xf numFmtId="0" fontId="5" fillId="0" borderId="0" xfId="0" applyFont="1" applyAlignment="1">
      <alignment vertical="top" wrapText="1"/>
    </xf>
    <xf numFmtId="49" fontId="8" fillId="0" borderId="1" xfId="0" applyNumberFormat="1" applyFont="1" applyBorder="1" applyAlignment="1" applyProtection="1">
      <alignment vertical="top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 applyProtection="1">
      <alignment vertical="top" wrapText="1"/>
    </xf>
    <xf numFmtId="49" fontId="6" fillId="4" borderId="1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10" fillId="5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/>
    <xf numFmtId="0" fontId="6" fillId="0" borderId="1" xfId="0" applyNumberFormat="1" applyFont="1" applyBorder="1" applyAlignment="1">
      <alignment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2" xfId="0" applyFont="1" applyBorder="1"/>
    <xf numFmtId="49" fontId="4" fillId="0" borderId="3" xfId="1" applyNumberFormat="1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 readingOrder="1"/>
    </xf>
    <xf numFmtId="49" fontId="4" fillId="0" borderId="5" xfId="1" applyNumberFormat="1" applyFont="1" applyBorder="1" applyAlignment="1">
      <alignment vertical="top" wrapText="1"/>
    </xf>
    <xf numFmtId="49" fontId="6" fillId="0" borderId="5" xfId="1" applyNumberFormat="1" applyFont="1" applyBorder="1" applyAlignment="1">
      <alignment vertical="top" wrapText="1"/>
    </xf>
    <xf numFmtId="0" fontId="6" fillId="0" borderId="5" xfId="1" applyNumberFormat="1" applyFont="1" applyBorder="1" applyAlignment="1">
      <alignment vertical="top" wrapText="1"/>
    </xf>
    <xf numFmtId="165" fontId="6" fillId="0" borderId="5" xfId="1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9" fontId="4" fillId="0" borderId="5" xfId="0" applyNumberFormat="1" applyFont="1" applyBorder="1" applyAlignment="1" applyProtection="1">
      <alignment vertical="top" wrapText="1"/>
    </xf>
    <xf numFmtId="49" fontId="6" fillId="0" borderId="5" xfId="0" applyNumberFormat="1" applyFont="1" applyBorder="1" applyAlignment="1" applyProtection="1">
      <alignment vertical="top" wrapText="1"/>
    </xf>
    <xf numFmtId="165" fontId="6" fillId="0" borderId="5" xfId="0" applyNumberFormat="1" applyFont="1" applyBorder="1" applyAlignment="1" applyProtection="1">
      <alignment vertical="top" wrapText="1"/>
    </xf>
    <xf numFmtId="165" fontId="6" fillId="4" borderId="5" xfId="1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 readingOrder="1"/>
    </xf>
    <xf numFmtId="0" fontId="9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vertical="top" wrapText="1"/>
    </xf>
    <xf numFmtId="1" fontId="4" fillId="0" borderId="1" xfId="1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Border="1" applyAlignment="1">
      <alignment vertical="top" wrapText="1"/>
    </xf>
    <xf numFmtId="0" fontId="4" fillId="0" borderId="0" xfId="1" applyFont="1" applyBorder="1" applyAlignment="1">
      <alignment horizontal="center"/>
    </xf>
    <xf numFmtId="0" fontId="6" fillId="0" borderId="0" xfId="1" applyFont="1" applyAlignment="1">
      <alignment horizontal="right"/>
    </xf>
    <xf numFmtId="49" fontId="16" fillId="5" borderId="1" xfId="0" applyNumberFormat="1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justify" wrapText="1"/>
    </xf>
    <xf numFmtId="0" fontId="7" fillId="0" borderId="0" xfId="0" applyFont="1"/>
    <xf numFmtId="0" fontId="6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4" fillId="0" borderId="0" xfId="1" applyNumberFormat="1" applyFont="1" applyFill="1" applyBorder="1" applyAlignment="1" applyProtection="1">
      <alignment horizontal="centerContinuous" wrapText="1"/>
    </xf>
    <xf numFmtId="0" fontId="6" fillId="0" borderId="0" xfId="1" applyFont="1"/>
    <xf numFmtId="0" fontId="6" fillId="0" borderId="0" xfId="1" applyFont="1" applyFill="1" applyAlignment="1" applyProtection="1">
      <alignment horizontal="right"/>
    </xf>
    <xf numFmtId="0" fontId="6" fillId="0" borderId="1" xfId="1" applyFont="1" applyFill="1" applyBorder="1" applyAlignment="1" applyProtection="1">
      <alignment vertical="top" wrapText="1"/>
    </xf>
    <xf numFmtId="49" fontId="6" fillId="0" borderId="1" xfId="1" applyNumberFormat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horizontal="center" vertical="top" wrapText="1"/>
    </xf>
    <xf numFmtId="49" fontId="6" fillId="0" borderId="1" xfId="1" applyNumberFormat="1" applyFont="1" applyFill="1" applyBorder="1" applyAlignment="1" applyProtection="1">
      <alignment horizontal="center" vertical="top"/>
    </xf>
    <xf numFmtId="0" fontId="4" fillId="0" borderId="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 applyProtection="1">
      <alignment vertical="top"/>
    </xf>
    <xf numFmtId="3" fontId="4" fillId="0" borderId="1" xfId="1" applyNumberFormat="1" applyFont="1" applyFill="1" applyBorder="1" applyAlignment="1" applyProtection="1">
      <alignment vertical="top"/>
    </xf>
    <xf numFmtId="1" fontId="5" fillId="0" borderId="1" xfId="0" applyNumberFormat="1" applyFont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49" fontId="6" fillId="0" borderId="1" xfId="1" applyNumberFormat="1" applyFont="1" applyFill="1" applyBorder="1" applyAlignment="1" applyProtection="1">
      <alignment vertical="top"/>
    </xf>
    <xf numFmtId="3" fontId="6" fillId="0" borderId="1" xfId="1" applyNumberFormat="1" applyFont="1" applyFill="1" applyBorder="1" applyAlignment="1" applyProtection="1">
      <alignment vertical="top"/>
    </xf>
    <xf numFmtId="166" fontId="7" fillId="0" borderId="1" xfId="0" applyNumberFormat="1" applyFont="1" applyBorder="1" applyAlignment="1">
      <alignment vertical="top"/>
    </xf>
    <xf numFmtId="0" fontId="6" fillId="0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3" fontId="4" fillId="4" borderId="1" xfId="1" applyNumberFormat="1" applyFont="1" applyFill="1" applyBorder="1" applyAlignment="1" applyProtection="1">
      <alignment vertical="top"/>
    </xf>
    <xf numFmtId="3" fontId="6" fillId="0" borderId="1" xfId="1" applyNumberFormat="1" applyFont="1" applyFill="1" applyBorder="1" applyAlignment="1" applyProtection="1">
      <alignment vertical="top" wrapText="1"/>
    </xf>
    <xf numFmtId="0" fontId="7" fillId="0" borderId="0" xfId="0" applyFont="1" applyAlignment="1">
      <alignment horizontal="center"/>
    </xf>
    <xf numFmtId="49" fontId="16" fillId="5" borderId="11" xfId="0" applyNumberFormat="1" applyFont="1" applyFill="1" applyBorder="1" applyAlignment="1">
      <alignment vertical="top" wrapText="1"/>
    </xf>
    <xf numFmtId="165" fontId="16" fillId="5" borderId="10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16" fillId="5" borderId="10" xfId="0" applyNumberFormat="1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7" fontId="16" fillId="5" borderId="10" xfId="0" applyNumberFormat="1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49" fontId="10" fillId="5" borderId="10" xfId="0" applyNumberFormat="1" applyFont="1" applyFill="1" applyBorder="1" applyAlignment="1">
      <alignment vertical="top" wrapText="1"/>
    </xf>
    <xf numFmtId="167" fontId="10" fillId="5" borderId="10" xfId="0" applyNumberFormat="1" applyFont="1" applyFill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9" fontId="10" fillId="6" borderId="10" xfId="0" applyNumberFormat="1" applyFont="1" applyFill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49" fontId="4" fillId="5" borderId="10" xfId="0" applyNumberFormat="1" applyFont="1" applyFill="1" applyBorder="1" applyAlignment="1">
      <alignment vertical="top" wrapText="1"/>
    </xf>
    <xf numFmtId="0" fontId="6" fillId="0" borderId="10" xfId="2" applyFont="1" applyBorder="1" applyAlignment="1">
      <alignment vertical="top" wrapText="1"/>
    </xf>
    <xf numFmtId="49" fontId="6" fillId="4" borderId="10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vertical="top" wrapText="1" shrinkToFit="1"/>
    </xf>
    <xf numFmtId="0" fontId="6" fillId="0" borderId="0" xfId="0" applyFont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1" fontId="4" fillId="4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1" fontId="6" fillId="4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49" fontId="4" fillId="0" borderId="0" xfId="1" applyNumberFormat="1" applyFont="1" applyFill="1" applyBorder="1" applyAlignment="1" applyProtection="1">
      <alignment horizontal="center" wrapText="1"/>
    </xf>
    <xf numFmtId="49" fontId="4" fillId="0" borderId="0" xfId="1" applyNumberFormat="1" applyFont="1" applyFill="1" applyAlignment="1" applyProtection="1">
      <alignment horizont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/>
  </cellXfs>
  <cellStyles count="4">
    <cellStyle name="Гиперссылка" xfId="2" builtinId="8"/>
    <cellStyle name="Обычный" xfId="0" builtinId="0"/>
    <cellStyle name="Обычный 2" xfId="1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zoomScale="59" zoomScaleNormal="59" workbookViewId="0">
      <selection activeCell="J17" sqref="J17"/>
    </sheetView>
  </sheetViews>
  <sheetFormatPr defaultRowHeight="15" x14ac:dyDescent="0.2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 ht="15.75" x14ac:dyDescent="0.25">
      <c r="A1" s="63"/>
      <c r="B1" s="63"/>
      <c r="C1" s="63"/>
      <c r="D1" s="63" t="s">
        <v>21</v>
      </c>
      <c r="E1" s="63"/>
    </row>
    <row r="2" spans="1:5" ht="15.75" hidden="1" x14ac:dyDescent="0.25">
      <c r="A2" s="63"/>
      <c r="B2" s="63"/>
      <c r="C2" s="63" t="s">
        <v>22</v>
      </c>
      <c r="D2" s="63"/>
      <c r="E2" s="63"/>
    </row>
    <row r="3" spans="1:5" ht="15.75" hidden="1" x14ac:dyDescent="0.25">
      <c r="A3" s="63"/>
      <c r="B3" s="63"/>
      <c r="C3" s="63" t="s">
        <v>23</v>
      </c>
      <c r="D3" s="63"/>
      <c r="E3" s="63"/>
    </row>
    <row r="4" spans="1:5" ht="15.75" x14ac:dyDescent="0.25">
      <c r="A4" s="63"/>
      <c r="B4" s="63"/>
      <c r="C4" s="63"/>
      <c r="D4" s="63" t="s">
        <v>372</v>
      </c>
      <c r="E4" s="63"/>
    </row>
    <row r="5" spans="1:5" ht="15.75" x14ac:dyDescent="0.25">
      <c r="A5" s="63"/>
      <c r="B5" s="63"/>
      <c r="C5" s="63"/>
      <c r="D5" s="63" t="s">
        <v>373</v>
      </c>
      <c r="E5" s="63"/>
    </row>
    <row r="6" spans="1:5" ht="15.75" x14ac:dyDescent="0.25">
      <c r="A6" s="63"/>
      <c r="B6" s="63"/>
      <c r="C6" s="63"/>
      <c r="D6" s="63" t="s">
        <v>374</v>
      </c>
      <c r="E6" s="63"/>
    </row>
    <row r="7" spans="1:5" ht="15.75" x14ac:dyDescent="0.25">
      <c r="A7" s="63"/>
      <c r="B7" s="63"/>
      <c r="C7" s="63"/>
      <c r="D7" s="63" t="s">
        <v>375</v>
      </c>
      <c r="E7" s="63"/>
    </row>
    <row r="8" spans="1:5" ht="15.75" x14ac:dyDescent="0.25">
      <c r="A8" s="63"/>
      <c r="B8" s="63"/>
      <c r="C8" s="63"/>
      <c r="D8" s="63"/>
      <c r="E8" s="63"/>
    </row>
    <row r="9" spans="1:5" ht="15.75" x14ac:dyDescent="0.25">
      <c r="A9" s="120" t="s">
        <v>24</v>
      </c>
      <c r="B9" s="120"/>
      <c r="C9" s="120"/>
      <c r="D9" s="120"/>
      <c r="E9" s="63"/>
    </row>
    <row r="10" spans="1:5" ht="15.75" x14ac:dyDescent="0.25">
      <c r="A10" s="64"/>
      <c r="B10" s="59" t="s">
        <v>218</v>
      </c>
      <c r="C10" s="59"/>
      <c r="D10" s="65"/>
      <c r="E10" s="63"/>
    </row>
    <row r="11" spans="1:5" ht="26.25" customHeight="1" x14ac:dyDescent="0.25">
      <c r="A11" s="59"/>
      <c r="B11" s="59"/>
      <c r="C11" s="59"/>
      <c r="D11" s="60" t="s">
        <v>0</v>
      </c>
      <c r="E11" s="63"/>
    </row>
    <row r="12" spans="1:5" ht="52.5" customHeight="1" x14ac:dyDescent="0.25">
      <c r="A12" s="6" t="s">
        <v>1</v>
      </c>
      <c r="B12" s="6" t="s">
        <v>2</v>
      </c>
      <c r="C12" s="6" t="s">
        <v>20</v>
      </c>
      <c r="D12" s="7" t="s">
        <v>3</v>
      </c>
      <c r="E12" s="7" t="s">
        <v>163</v>
      </c>
    </row>
    <row r="13" spans="1:5" ht="42.75" customHeight="1" x14ac:dyDescent="0.25">
      <c r="A13" s="8" t="s">
        <v>109</v>
      </c>
      <c r="B13" s="40" t="s">
        <v>4</v>
      </c>
      <c r="C13" s="54">
        <f>C14+C24+C34+C37+C48+C63+C57+C32</f>
        <v>50442.799999999996</v>
      </c>
      <c r="D13" s="54">
        <f>D14+D24+D34+D37+D48+D63+D57+D32</f>
        <v>55287.1</v>
      </c>
      <c r="E13" s="10">
        <f t="shared" ref="E13:E44" si="0">D13/C13*100</f>
        <v>109.60355095276235</v>
      </c>
    </row>
    <row r="14" spans="1:5" s="3" customFormat="1" ht="15.75" customHeight="1" x14ac:dyDescent="0.25">
      <c r="A14" s="8" t="s">
        <v>110</v>
      </c>
      <c r="B14" s="40" t="s">
        <v>5</v>
      </c>
      <c r="C14" s="54">
        <f>C15</f>
        <v>13168</v>
      </c>
      <c r="D14" s="54">
        <f>D15</f>
        <v>14525.7</v>
      </c>
      <c r="E14" s="10">
        <f t="shared" si="0"/>
        <v>110.3106014580802</v>
      </c>
    </row>
    <row r="15" spans="1:5" ht="21" customHeight="1" x14ac:dyDescent="0.25">
      <c r="A15" s="11" t="s">
        <v>6</v>
      </c>
      <c r="B15" s="41" t="s">
        <v>7</v>
      </c>
      <c r="C15" s="15">
        <f>C16+C17+C18+C19+C20+C21</f>
        <v>13168</v>
      </c>
      <c r="D15" s="15">
        <f>D16+D17+D18+D19+D20+D21</f>
        <v>14525.7</v>
      </c>
      <c r="E15" s="13">
        <f t="shared" si="0"/>
        <v>110.3106014580802</v>
      </c>
    </row>
    <row r="16" spans="1:5" ht="119.25" customHeight="1" x14ac:dyDescent="0.25">
      <c r="A16" s="11" t="s">
        <v>8</v>
      </c>
      <c r="B16" s="42" t="s">
        <v>95</v>
      </c>
      <c r="C16" s="15">
        <v>6896.3</v>
      </c>
      <c r="D16" s="15">
        <v>8251.7999999999993</v>
      </c>
      <c r="E16" s="13">
        <f t="shared" si="0"/>
        <v>119.655467424561</v>
      </c>
    </row>
    <row r="17" spans="1:5" ht="167.25" customHeight="1" x14ac:dyDescent="0.25">
      <c r="A17" s="11" t="s">
        <v>111</v>
      </c>
      <c r="B17" s="43" t="s">
        <v>96</v>
      </c>
      <c r="C17" s="15">
        <v>44.9</v>
      </c>
      <c r="D17" s="15">
        <v>46</v>
      </c>
      <c r="E17" s="13">
        <f>D17/C17*100</f>
        <v>102.44988864142539</v>
      </c>
    </row>
    <row r="18" spans="1:5" ht="76.5" customHeight="1" x14ac:dyDescent="0.25">
      <c r="A18" s="11" t="s">
        <v>112</v>
      </c>
      <c r="B18" s="41" t="s">
        <v>25</v>
      </c>
      <c r="C18" s="15">
        <v>180.8</v>
      </c>
      <c r="D18" s="15">
        <v>185</v>
      </c>
      <c r="E18" s="13">
        <f t="shared" si="0"/>
        <v>102.32300884955751</v>
      </c>
    </row>
    <row r="19" spans="1:5" ht="158.25" customHeight="1" x14ac:dyDescent="0.25">
      <c r="A19" s="11" t="s">
        <v>187</v>
      </c>
      <c r="B19" s="14" t="s">
        <v>186</v>
      </c>
      <c r="C19" s="15">
        <v>5368</v>
      </c>
      <c r="D19" s="15">
        <v>5344.6</v>
      </c>
      <c r="E19" s="13">
        <f t="shared" si="0"/>
        <v>99.564083457526081</v>
      </c>
    </row>
    <row r="20" spans="1:5" ht="66.75" customHeight="1" x14ac:dyDescent="0.25">
      <c r="A20" s="11" t="s">
        <v>188</v>
      </c>
      <c r="B20" s="41" t="s">
        <v>189</v>
      </c>
      <c r="C20" s="15">
        <v>177.1</v>
      </c>
      <c r="D20" s="15">
        <v>181.2</v>
      </c>
      <c r="E20" s="13">
        <f t="shared" si="0"/>
        <v>102.31507622811971</v>
      </c>
    </row>
    <row r="21" spans="1:5" ht="93" customHeight="1" x14ac:dyDescent="0.25">
      <c r="A21" s="11" t="s">
        <v>203</v>
      </c>
      <c r="B21" s="41" t="s">
        <v>204</v>
      </c>
      <c r="C21" s="15">
        <v>500.9</v>
      </c>
      <c r="D21" s="15">
        <v>517.1</v>
      </c>
      <c r="E21" s="13">
        <f t="shared" si="0"/>
        <v>103.23417847873829</v>
      </c>
    </row>
    <row r="22" spans="1:5" ht="24" customHeight="1" x14ac:dyDescent="0.25">
      <c r="A22" s="61" t="s">
        <v>220</v>
      </c>
      <c r="B22" s="62" t="s">
        <v>219</v>
      </c>
      <c r="C22" s="58">
        <f>C23</f>
        <v>0.2</v>
      </c>
      <c r="D22" s="58">
        <f>D23</f>
        <v>0.2</v>
      </c>
      <c r="E22" s="13">
        <f t="shared" si="0"/>
        <v>100</v>
      </c>
    </row>
    <row r="23" spans="1:5" ht="30" customHeight="1" x14ac:dyDescent="0.25">
      <c r="A23" s="11" t="s">
        <v>159</v>
      </c>
      <c r="B23" s="41" t="s">
        <v>158</v>
      </c>
      <c r="C23" s="58">
        <v>0.2</v>
      </c>
      <c r="D23" s="58">
        <v>0.2</v>
      </c>
      <c r="E23" s="13">
        <f>D23/C23*100</f>
        <v>100</v>
      </c>
    </row>
    <row r="24" spans="1:5" s="3" customFormat="1" ht="15.75" x14ac:dyDescent="0.25">
      <c r="A24" s="8" t="s">
        <v>9</v>
      </c>
      <c r="B24" s="40" t="s">
        <v>10</v>
      </c>
      <c r="C24" s="54">
        <f>C25+C27</f>
        <v>20963.099999999999</v>
      </c>
      <c r="D24" s="54">
        <f>D25+D27</f>
        <v>22720.7</v>
      </c>
      <c r="E24" s="10">
        <f t="shared" si="0"/>
        <v>108.38425614532203</v>
      </c>
    </row>
    <row r="25" spans="1:5" ht="15.75" x14ac:dyDescent="0.25">
      <c r="A25" s="11" t="s">
        <v>113</v>
      </c>
      <c r="B25" s="41" t="s">
        <v>11</v>
      </c>
      <c r="C25" s="15">
        <f>C26</f>
        <v>4009.3</v>
      </c>
      <c r="D25" s="15">
        <f>D26</f>
        <v>5242.2</v>
      </c>
      <c r="E25" s="13">
        <f t="shared" si="0"/>
        <v>130.75100391589552</v>
      </c>
    </row>
    <row r="26" spans="1:5" ht="63.75" customHeight="1" x14ac:dyDescent="0.25">
      <c r="A26" s="11" t="s">
        <v>114</v>
      </c>
      <c r="B26" s="41" t="s">
        <v>97</v>
      </c>
      <c r="C26" s="15">
        <v>4009.3</v>
      </c>
      <c r="D26" s="15">
        <v>5242.2</v>
      </c>
      <c r="E26" s="13">
        <f>D26/C26*100</f>
        <v>130.75100391589552</v>
      </c>
    </row>
    <row r="27" spans="1:5" ht="15.75" x14ac:dyDescent="0.25">
      <c r="A27" s="11" t="s">
        <v>115</v>
      </c>
      <c r="B27" s="41" t="s">
        <v>12</v>
      </c>
      <c r="C27" s="15">
        <f>C28+C30</f>
        <v>16953.8</v>
      </c>
      <c r="D27" s="15">
        <f>D28+D30</f>
        <v>17478.5</v>
      </c>
      <c r="E27" s="13">
        <f t="shared" si="0"/>
        <v>103.09488138352465</v>
      </c>
    </row>
    <row r="28" spans="1:5" ht="23.25" customHeight="1" x14ac:dyDescent="0.25">
      <c r="A28" s="11" t="s">
        <v>99</v>
      </c>
      <c r="B28" s="41" t="s">
        <v>98</v>
      </c>
      <c r="C28" s="15">
        <f>C29</f>
        <v>10100</v>
      </c>
      <c r="D28" s="15">
        <f t="shared" ref="D28" si="1">D29</f>
        <v>9820.2999999999993</v>
      </c>
      <c r="E28" s="13">
        <f t="shared" si="0"/>
        <v>97.230693069306923</v>
      </c>
    </row>
    <row r="29" spans="1:5" ht="72" customHeight="1" x14ac:dyDescent="0.25">
      <c r="A29" s="11" t="s">
        <v>100</v>
      </c>
      <c r="B29" s="41" t="s">
        <v>101</v>
      </c>
      <c r="C29" s="15">
        <v>10100</v>
      </c>
      <c r="D29" s="15">
        <v>9820.2999999999993</v>
      </c>
      <c r="E29" s="13">
        <f t="shared" si="0"/>
        <v>97.230693069306923</v>
      </c>
    </row>
    <row r="30" spans="1:5" ht="36.75" customHeight="1" x14ac:dyDescent="0.25">
      <c r="A30" s="11" t="s">
        <v>102</v>
      </c>
      <c r="B30" s="41" t="s">
        <v>103</v>
      </c>
      <c r="C30" s="15">
        <f>C31</f>
        <v>6853.8</v>
      </c>
      <c r="D30" s="15">
        <f>D31</f>
        <v>7658.2</v>
      </c>
      <c r="E30" s="13">
        <f t="shared" si="0"/>
        <v>111.73655490384895</v>
      </c>
    </row>
    <row r="31" spans="1:5" ht="69" customHeight="1" x14ac:dyDescent="0.25">
      <c r="A31" s="11" t="s">
        <v>104</v>
      </c>
      <c r="B31" s="41" t="s">
        <v>105</v>
      </c>
      <c r="C31" s="15">
        <v>6853.8</v>
      </c>
      <c r="D31" s="15">
        <v>7658.2</v>
      </c>
      <c r="E31" s="13">
        <f t="shared" si="0"/>
        <v>111.73655490384895</v>
      </c>
    </row>
    <row r="32" spans="1:5" ht="65.25" customHeight="1" x14ac:dyDescent="0.25">
      <c r="A32" s="16" t="s">
        <v>193</v>
      </c>
      <c r="B32" s="17" t="s">
        <v>194</v>
      </c>
      <c r="C32" s="15">
        <f>C33</f>
        <v>4</v>
      </c>
      <c r="D32" s="15">
        <f>D33</f>
        <v>4</v>
      </c>
      <c r="E32" s="13">
        <f t="shared" si="0"/>
        <v>100</v>
      </c>
    </row>
    <row r="33" spans="1:5" ht="66" customHeight="1" x14ac:dyDescent="0.25">
      <c r="A33" s="18" t="s">
        <v>195</v>
      </c>
      <c r="B33" s="44" t="s">
        <v>196</v>
      </c>
      <c r="C33" s="15">
        <v>4</v>
      </c>
      <c r="D33" s="15">
        <v>4</v>
      </c>
      <c r="E33" s="13">
        <f t="shared" si="0"/>
        <v>100</v>
      </c>
    </row>
    <row r="34" spans="1:5" ht="22.5" customHeight="1" x14ac:dyDescent="0.25">
      <c r="A34" s="16" t="s">
        <v>130</v>
      </c>
      <c r="B34" s="45" t="s">
        <v>129</v>
      </c>
      <c r="C34" s="54">
        <f t="shared" ref="C34:D35" si="2">C35</f>
        <v>2</v>
      </c>
      <c r="D34" s="54">
        <f t="shared" si="2"/>
        <v>1.6</v>
      </c>
      <c r="E34" s="10">
        <f t="shared" si="0"/>
        <v>80</v>
      </c>
    </row>
    <row r="35" spans="1:5" ht="69" customHeight="1" x14ac:dyDescent="0.25">
      <c r="A35" s="20" t="s">
        <v>133</v>
      </c>
      <c r="B35" s="46" t="s">
        <v>131</v>
      </c>
      <c r="C35" s="15">
        <f t="shared" si="2"/>
        <v>2</v>
      </c>
      <c r="D35" s="15">
        <f t="shared" si="2"/>
        <v>1.6</v>
      </c>
      <c r="E35" s="13">
        <f t="shared" si="0"/>
        <v>80</v>
      </c>
    </row>
    <row r="36" spans="1:5" ht="121.5" customHeight="1" x14ac:dyDescent="0.25">
      <c r="A36" s="20" t="s">
        <v>134</v>
      </c>
      <c r="B36" s="47" t="s">
        <v>132</v>
      </c>
      <c r="C36" s="15">
        <v>2</v>
      </c>
      <c r="D36" s="15">
        <v>1.6</v>
      </c>
      <c r="E36" s="13">
        <f t="shared" si="0"/>
        <v>80</v>
      </c>
    </row>
    <row r="37" spans="1:5" s="3" customFormat="1" ht="70.5" customHeight="1" x14ac:dyDescent="0.25">
      <c r="A37" s="8" t="s">
        <v>117</v>
      </c>
      <c r="B37" s="40" t="s">
        <v>13</v>
      </c>
      <c r="C37" s="54">
        <f>C38+C45+C43</f>
        <v>7342.2</v>
      </c>
      <c r="D37" s="54">
        <f>D38+D45+D43</f>
        <v>7455</v>
      </c>
      <c r="E37" s="10">
        <f t="shared" si="0"/>
        <v>101.53632426248265</v>
      </c>
    </row>
    <row r="38" spans="1:5" ht="207" customHeight="1" x14ac:dyDescent="0.25">
      <c r="A38" s="11" t="s">
        <v>116</v>
      </c>
      <c r="B38" s="43" t="s">
        <v>26</v>
      </c>
      <c r="C38" s="15">
        <f>C39+C41</f>
        <v>6401.2</v>
      </c>
      <c r="D38" s="15">
        <f>D39+D41</f>
        <v>6482.8</v>
      </c>
      <c r="E38" s="13">
        <f t="shared" si="0"/>
        <v>101.27476098231583</v>
      </c>
    </row>
    <row r="39" spans="1:5" ht="166.5" customHeight="1" x14ac:dyDescent="0.25">
      <c r="A39" s="21" t="s">
        <v>118</v>
      </c>
      <c r="B39" s="43" t="s">
        <v>91</v>
      </c>
      <c r="C39" s="15">
        <f>C40</f>
        <v>164.2</v>
      </c>
      <c r="D39" s="15">
        <f t="shared" ref="D39" si="3">D40</f>
        <v>166</v>
      </c>
      <c r="E39" s="13">
        <f t="shared" si="0"/>
        <v>101.09622411693057</v>
      </c>
    </row>
    <row r="40" spans="1:5" ht="151.5" customHeight="1" x14ac:dyDescent="0.25">
      <c r="A40" s="21" t="s">
        <v>119</v>
      </c>
      <c r="B40" s="48" t="s">
        <v>94</v>
      </c>
      <c r="C40" s="15">
        <v>164.2</v>
      </c>
      <c r="D40" s="15">
        <v>166</v>
      </c>
      <c r="E40" s="13">
        <f t="shared" si="0"/>
        <v>101.09622411693057</v>
      </c>
    </row>
    <row r="41" spans="1:5" ht="66" customHeight="1" x14ac:dyDescent="0.25">
      <c r="A41" s="11" t="s">
        <v>120</v>
      </c>
      <c r="B41" s="48" t="s">
        <v>92</v>
      </c>
      <c r="C41" s="15">
        <f>C42</f>
        <v>6237</v>
      </c>
      <c r="D41" s="15">
        <f>D42</f>
        <v>6316.8</v>
      </c>
      <c r="E41" s="13">
        <f t="shared" si="0"/>
        <v>101.27946127946129</v>
      </c>
    </row>
    <row r="42" spans="1:5" ht="57" customHeight="1" x14ac:dyDescent="0.25">
      <c r="A42" s="11" t="s">
        <v>121</v>
      </c>
      <c r="B42" s="41" t="s">
        <v>106</v>
      </c>
      <c r="C42" s="15">
        <v>6237</v>
      </c>
      <c r="D42" s="15">
        <v>6316.8</v>
      </c>
      <c r="E42" s="13">
        <f t="shared" si="0"/>
        <v>101.27946127946129</v>
      </c>
    </row>
    <row r="43" spans="1:5" ht="65.25" customHeight="1" x14ac:dyDescent="0.25">
      <c r="A43" s="20" t="s">
        <v>148</v>
      </c>
      <c r="B43" s="46" t="s">
        <v>146</v>
      </c>
      <c r="C43" s="15">
        <f>C44</f>
        <v>4</v>
      </c>
      <c r="D43" s="15">
        <f>D44</f>
        <v>4</v>
      </c>
      <c r="E43" s="13">
        <f t="shared" si="0"/>
        <v>100</v>
      </c>
    </row>
    <row r="44" spans="1:5" ht="68.25" customHeight="1" x14ac:dyDescent="0.25">
      <c r="A44" s="20" t="s">
        <v>149</v>
      </c>
      <c r="B44" s="46" t="s">
        <v>147</v>
      </c>
      <c r="C44" s="15">
        <v>4</v>
      </c>
      <c r="D44" s="15">
        <v>4</v>
      </c>
      <c r="E44" s="13">
        <f t="shared" si="0"/>
        <v>100</v>
      </c>
    </row>
    <row r="45" spans="1:5" ht="135" customHeight="1" x14ac:dyDescent="0.25">
      <c r="A45" s="20" t="s">
        <v>136</v>
      </c>
      <c r="B45" s="47" t="s">
        <v>135</v>
      </c>
      <c r="C45" s="15">
        <f>C46+C47</f>
        <v>937</v>
      </c>
      <c r="D45" s="15">
        <f t="shared" ref="D45" si="4">D46+D47</f>
        <v>968.2</v>
      </c>
      <c r="E45" s="13">
        <f t="shared" ref="E45:E62" si="5">D45/C45*100</f>
        <v>103.32977588046958</v>
      </c>
    </row>
    <row r="46" spans="1:5" ht="124.5" customHeight="1" x14ac:dyDescent="0.25">
      <c r="A46" s="20" t="s">
        <v>138</v>
      </c>
      <c r="B46" s="46" t="s">
        <v>137</v>
      </c>
      <c r="C46" s="15">
        <v>889.8</v>
      </c>
      <c r="D46" s="15">
        <v>921</v>
      </c>
      <c r="E46" s="10">
        <f t="shared" si="5"/>
        <v>103.50640593391773</v>
      </c>
    </row>
    <row r="47" spans="1:5" ht="164.25" customHeight="1" x14ac:dyDescent="0.25">
      <c r="A47" s="20" t="s">
        <v>183</v>
      </c>
      <c r="B47" s="49" t="s">
        <v>184</v>
      </c>
      <c r="C47" s="15">
        <v>47.2</v>
      </c>
      <c r="D47" s="15">
        <v>47.2</v>
      </c>
      <c r="E47" s="10">
        <f t="shared" si="5"/>
        <v>100</v>
      </c>
    </row>
    <row r="48" spans="1:5" s="3" customFormat="1" ht="48.75" customHeight="1" x14ac:dyDescent="0.25">
      <c r="A48" s="8" t="s">
        <v>122</v>
      </c>
      <c r="B48" s="40" t="s">
        <v>14</v>
      </c>
      <c r="C48" s="54">
        <f>C52+C49</f>
        <v>796.6</v>
      </c>
      <c r="D48" s="54">
        <f>D52+D49</f>
        <v>828.40000000000009</v>
      </c>
      <c r="E48" s="10">
        <f t="shared" si="5"/>
        <v>103.99196585488326</v>
      </c>
    </row>
    <row r="49" spans="1:5" s="4" customFormat="1" ht="33" customHeight="1" x14ac:dyDescent="0.25">
      <c r="A49" s="11" t="s">
        <v>152</v>
      </c>
      <c r="B49" s="41" t="s">
        <v>150</v>
      </c>
      <c r="C49" s="15">
        <f>C51</f>
        <v>12.2</v>
      </c>
      <c r="D49" s="15">
        <f>D51</f>
        <v>12.2</v>
      </c>
      <c r="E49" s="13">
        <f t="shared" si="5"/>
        <v>100</v>
      </c>
    </row>
    <row r="50" spans="1:5" s="4" customFormat="1" ht="33" customHeight="1" x14ac:dyDescent="0.25">
      <c r="A50" s="11" t="s">
        <v>155</v>
      </c>
      <c r="B50" s="41" t="s">
        <v>154</v>
      </c>
      <c r="C50" s="15">
        <f>C51</f>
        <v>12.2</v>
      </c>
      <c r="D50" s="15">
        <f>D51</f>
        <v>12.2</v>
      </c>
      <c r="E50" s="13">
        <f t="shared" si="5"/>
        <v>100</v>
      </c>
    </row>
    <row r="51" spans="1:5" s="4" customFormat="1" ht="69" customHeight="1" x14ac:dyDescent="0.25">
      <c r="A51" s="11" t="s">
        <v>153</v>
      </c>
      <c r="B51" s="41" t="s">
        <v>151</v>
      </c>
      <c r="C51" s="15">
        <v>12.2</v>
      </c>
      <c r="D51" s="15">
        <v>12.2</v>
      </c>
      <c r="E51" s="13">
        <f t="shared" si="5"/>
        <v>100</v>
      </c>
    </row>
    <row r="52" spans="1:5" ht="31.5" customHeight="1" x14ac:dyDescent="0.25">
      <c r="A52" s="11" t="s">
        <v>123</v>
      </c>
      <c r="B52" s="41" t="s">
        <v>27</v>
      </c>
      <c r="C52" s="15">
        <f>C55+C53</f>
        <v>784.4</v>
      </c>
      <c r="D52" s="15">
        <f>D55+D53</f>
        <v>816.2</v>
      </c>
      <c r="E52" s="13">
        <f t="shared" si="5"/>
        <v>104.05405405405406</v>
      </c>
    </row>
    <row r="53" spans="1:5" ht="71.25" customHeight="1" x14ac:dyDescent="0.25">
      <c r="A53" s="20" t="s">
        <v>141</v>
      </c>
      <c r="B53" s="46" t="s">
        <v>139</v>
      </c>
      <c r="C53" s="15">
        <f>C54</f>
        <v>734</v>
      </c>
      <c r="D53" s="15">
        <f>D54</f>
        <v>761.1</v>
      </c>
      <c r="E53" s="13">
        <f t="shared" si="5"/>
        <v>103.69209809264306</v>
      </c>
    </row>
    <row r="54" spans="1:5" ht="85.5" customHeight="1" x14ac:dyDescent="0.25">
      <c r="A54" s="20" t="s">
        <v>142</v>
      </c>
      <c r="B54" s="46" t="s">
        <v>140</v>
      </c>
      <c r="C54" s="15">
        <v>734</v>
      </c>
      <c r="D54" s="15">
        <v>761.1</v>
      </c>
      <c r="E54" s="13">
        <f t="shared" si="5"/>
        <v>103.69209809264306</v>
      </c>
    </row>
    <row r="55" spans="1:5" ht="61.5" customHeight="1" x14ac:dyDescent="0.25">
      <c r="A55" s="11" t="s">
        <v>124</v>
      </c>
      <c r="B55" s="41" t="s">
        <v>28</v>
      </c>
      <c r="C55" s="15">
        <f t="shared" ref="C55:D55" si="6">C56</f>
        <v>50.4</v>
      </c>
      <c r="D55" s="15">
        <f t="shared" si="6"/>
        <v>55.1</v>
      </c>
      <c r="E55" s="13">
        <f t="shared" si="5"/>
        <v>109.32539682539684</v>
      </c>
    </row>
    <row r="56" spans="1:5" ht="67.5" customHeight="1" x14ac:dyDescent="0.25">
      <c r="A56" s="11" t="s">
        <v>125</v>
      </c>
      <c r="B56" s="41" t="s">
        <v>107</v>
      </c>
      <c r="C56" s="15">
        <v>50.4</v>
      </c>
      <c r="D56" s="15">
        <v>55.1</v>
      </c>
      <c r="E56" s="13">
        <f t="shared" si="5"/>
        <v>109.32539682539684</v>
      </c>
    </row>
    <row r="57" spans="1:5" ht="67.5" customHeight="1" x14ac:dyDescent="0.25">
      <c r="A57" s="35" t="s">
        <v>206</v>
      </c>
      <c r="B57" s="36" t="s">
        <v>207</v>
      </c>
      <c r="C57" s="54">
        <f>C58+C60+C62</f>
        <v>8091.5</v>
      </c>
      <c r="D57" s="54">
        <f>D58+D60+D62</f>
        <v>9674.5</v>
      </c>
      <c r="E57" s="10">
        <f t="shared" si="5"/>
        <v>119.56373972687389</v>
      </c>
    </row>
    <row r="58" spans="1:5" ht="67.5" customHeight="1" x14ac:dyDescent="0.25">
      <c r="A58" s="32" t="s">
        <v>208</v>
      </c>
      <c r="B58" s="49" t="s">
        <v>210</v>
      </c>
      <c r="C58" s="55">
        <f>C59</f>
        <v>2317.8000000000002</v>
      </c>
      <c r="D58" s="55">
        <f t="shared" ref="D58" si="7">D59</f>
        <v>2354.6</v>
      </c>
      <c r="E58" s="13">
        <f t="shared" si="5"/>
        <v>101.58771248597806</v>
      </c>
    </row>
    <row r="59" spans="1:5" ht="67.5" customHeight="1" x14ac:dyDescent="0.25">
      <c r="A59" s="33" t="s">
        <v>214</v>
      </c>
      <c r="B59" s="49" t="s">
        <v>211</v>
      </c>
      <c r="C59" s="56">
        <v>2317.8000000000002</v>
      </c>
      <c r="D59" s="15">
        <v>2354.6</v>
      </c>
      <c r="E59" s="13">
        <f t="shared" si="5"/>
        <v>101.58771248597806</v>
      </c>
    </row>
    <row r="60" spans="1:5" ht="67.5" customHeight="1" x14ac:dyDescent="0.25">
      <c r="A60" s="32" t="s">
        <v>209</v>
      </c>
      <c r="B60" s="50" t="s">
        <v>215</v>
      </c>
      <c r="C60" s="55">
        <f>C61</f>
        <v>1517.5</v>
      </c>
      <c r="D60" s="55">
        <f t="shared" ref="D60" si="8">D61</f>
        <v>3063.7</v>
      </c>
      <c r="E60" s="13">
        <f t="shared" si="5"/>
        <v>201.89126853377263</v>
      </c>
    </row>
    <row r="61" spans="1:5" ht="67.5" customHeight="1" x14ac:dyDescent="0.25">
      <c r="A61" s="37" t="s">
        <v>213</v>
      </c>
      <c r="B61" s="51" t="s">
        <v>212</v>
      </c>
      <c r="C61" s="55">
        <v>1517.5</v>
      </c>
      <c r="D61" s="15">
        <v>3063.7</v>
      </c>
      <c r="E61" s="13">
        <f t="shared" si="5"/>
        <v>201.89126853377263</v>
      </c>
    </row>
    <row r="62" spans="1:5" ht="67.5" customHeight="1" x14ac:dyDescent="0.25">
      <c r="A62" s="39" t="s">
        <v>217</v>
      </c>
      <c r="B62" s="52" t="s">
        <v>216</v>
      </c>
      <c r="C62" s="55">
        <v>4256.2</v>
      </c>
      <c r="D62" s="15">
        <v>4256.2</v>
      </c>
      <c r="E62" s="13">
        <f t="shared" si="5"/>
        <v>100</v>
      </c>
    </row>
    <row r="63" spans="1:5" ht="40.5" customHeight="1" x14ac:dyDescent="0.25">
      <c r="A63" s="38" t="s">
        <v>126</v>
      </c>
      <c r="B63" s="53" t="s">
        <v>86</v>
      </c>
      <c r="C63" s="54">
        <f>C64+C65+C66</f>
        <v>75.399999999999991</v>
      </c>
      <c r="D63" s="54">
        <f>D64+D65+D66</f>
        <v>77.2</v>
      </c>
      <c r="E63" s="54">
        <f t="shared" ref="E63" si="9">E64+E65</f>
        <v>200</v>
      </c>
    </row>
    <row r="64" spans="1:5" ht="76.5" customHeight="1" x14ac:dyDescent="0.25">
      <c r="A64" s="19" t="s">
        <v>179</v>
      </c>
      <c r="B64" s="44" t="s">
        <v>178</v>
      </c>
      <c r="C64" s="15">
        <v>12.5</v>
      </c>
      <c r="D64" s="15">
        <v>12.5</v>
      </c>
      <c r="E64" s="13">
        <f t="shared" ref="E64:E85" si="10">D64/C64*100</f>
        <v>100</v>
      </c>
    </row>
    <row r="65" spans="1:5" ht="117.75" customHeight="1" x14ac:dyDescent="0.25">
      <c r="A65" s="19" t="s">
        <v>180</v>
      </c>
      <c r="B65" s="44" t="s">
        <v>181</v>
      </c>
      <c r="C65" s="15">
        <v>55.3</v>
      </c>
      <c r="D65" s="15">
        <v>55.3</v>
      </c>
      <c r="E65" s="13">
        <f t="shared" si="10"/>
        <v>100</v>
      </c>
    </row>
    <row r="66" spans="1:5" ht="117.75" customHeight="1" x14ac:dyDescent="0.25">
      <c r="A66" s="57" t="s">
        <v>221</v>
      </c>
      <c r="B66" s="44" t="s">
        <v>222</v>
      </c>
      <c r="C66" s="15">
        <v>7.6</v>
      </c>
      <c r="D66" s="15">
        <v>9.4</v>
      </c>
      <c r="E66" s="13">
        <f t="shared" si="10"/>
        <v>123.68421052631579</v>
      </c>
    </row>
    <row r="67" spans="1:5" ht="24.75" customHeight="1" x14ac:dyDescent="0.25">
      <c r="A67" s="23" t="s">
        <v>127</v>
      </c>
      <c r="B67" s="8" t="s">
        <v>93</v>
      </c>
      <c r="C67" s="9">
        <f>C68+C83</f>
        <v>19019.099999999999</v>
      </c>
      <c r="D67" s="9">
        <f>D68+D81+D83</f>
        <v>18835.400000000001</v>
      </c>
      <c r="E67" s="10">
        <f t="shared" si="10"/>
        <v>99.034128849419815</v>
      </c>
    </row>
    <row r="68" spans="1:5" ht="85.5" customHeight="1" x14ac:dyDescent="0.25">
      <c r="A68" s="23" t="s">
        <v>128</v>
      </c>
      <c r="B68" s="8" t="s">
        <v>15</v>
      </c>
      <c r="C68" s="9">
        <f>C69+C74+C77+C72</f>
        <v>19042.099999999999</v>
      </c>
      <c r="D68" s="9">
        <f>D69+D74+D77+D72</f>
        <v>18858.400000000001</v>
      </c>
      <c r="E68" s="10">
        <f t="shared" si="10"/>
        <v>99.035295476864434</v>
      </c>
    </row>
    <row r="69" spans="1:5" ht="57.75" customHeight="1" x14ac:dyDescent="0.25">
      <c r="A69" s="11" t="s">
        <v>165</v>
      </c>
      <c r="B69" s="11" t="s">
        <v>16</v>
      </c>
      <c r="C69" s="12">
        <f t="shared" ref="C69:D70" si="11">C70</f>
        <v>431</v>
      </c>
      <c r="D69" s="12">
        <f t="shared" si="11"/>
        <v>431</v>
      </c>
      <c r="E69" s="10">
        <f t="shared" si="10"/>
        <v>100</v>
      </c>
    </row>
    <row r="70" spans="1:5" ht="31.5" x14ac:dyDescent="0.25">
      <c r="A70" s="11" t="s">
        <v>164</v>
      </c>
      <c r="B70" s="11" t="s">
        <v>17</v>
      </c>
      <c r="C70" s="12">
        <f t="shared" si="11"/>
        <v>431</v>
      </c>
      <c r="D70" s="12">
        <f t="shared" si="11"/>
        <v>431</v>
      </c>
      <c r="E70" s="10">
        <f t="shared" si="10"/>
        <v>100</v>
      </c>
    </row>
    <row r="71" spans="1:5" ht="47.25" x14ac:dyDescent="0.25">
      <c r="A71" s="11" t="s">
        <v>182</v>
      </c>
      <c r="B71" s="11" t="s">
        <v>29</v>
      </c>
      <c r="C71" s="12">
        <v>431</v>
      </c>
      <c r="D71" s="12">
        <v>431</v>
      </c>
      <c r="E71" s="10">
        <f t="shared" si="10"/>
        <v>100</v>
      </c>
    </row>
    <row r="72" spans="1:5" ht="47.25" x14ac:dyDescent="0.25">
      <c r="A72" s="24" t="s">
        <v>201</v>
      </c>
      <c r="B72" s="25" t="s">
        <v>199</v>
      </c>
      <c r="C72" s="12">
        <f>C73</f>
        <v>423</v>
      </c>
      <c r="D72" s="12">
        <f>D73</f>
        <v>423</v>
      </c>
      <c r="E72" s="13">
        <f t="shared" si="10"/>
        <v>100</v>
      </c>
    </row>
    <row r="73" spans="1:5" ht="47.25" x14ac:dyDescent="0.25">
      <c r="A73" s="26" t="s">
        <v>202</v>
      </c>
      <c r="B73" s="34" t="s">
        <v>200</v>
      </c>
      <c r="C73" s="12">
        <v>423</v>
      </c>
      <c r="D73" s="12">
        <v>423</v>
      </c>
      <c r="E73" s="13">
        <f t="shared" si="10"/>
        <v>100</v>
      </c>
    </row>
    <row r="74" spans="1:5" ht="47.25" x14ac:dyDescent="0.25">
      <c r="A74" s="11" t="s">
        <v>167</v>
      </c>
      <c r="B74" s="11" t="s">
        <v>18</v>
      </c>
      <c r="C74" s="12">
        <f t="shared" ref="C74:D75" si="12">C75</f>
        <v>1443</v>
      </c>
      <c r="D74" s="12">
        <f t="shared" si="12"/>
        <v>1443</v>
      </c>
      <c r="E74" s="13">
        <f t="shared" si="10"/>
        <v>100</v>
      </c>
    </row>
    <row r="75" spans="1:5" ht="65.25" customHeight="1" x14ac:dyDescent="0.25">
      <c r="A75" s="11" t="s">
        <v>168</v>
      </c>
      <c r="B75" s="11" t="s">
        <v>30</v>
      </c>
      <c r="C75" s="12">
        <f t="shared" si="12"/>
        <v>1443</v>
      </c>
      <c r="D75" s="12">
        <f t="shared" si="12"/>
        <v>1443</v>
      </c>
      <c r="E75" s="13">
        <f t="shared" si="10"/>
        <v>100</v>
      </c>
    </row>
    <row r="76" spans="1:5" ht="67.5" customHeight="1" x14ac:dyDescent="0.25">
      <c r="A76" s="11" t="s">
        <v>166</v>
      </c>
      <c r="B76" s="11" t="s">
        <v>31</v>
      </c>
      <c r="C76" s="12">
        <v>1443</v>
      </c>
      <c r="D76" s="12">
        <v>1443</v>
      </c>
      <c r="E76" s="13">
        <f t="shared" si="10"/>
        <v>100</v>
      </c>
    </row>
    <row r="77" spans="1:5" ht="42" customHeight="1" x14ac:dyDescent="0.25">
      <c r="A77" s="11" t="s">
        <v>169</v>
      </c>
      <c r="B77" s="11" t="s">
        <v>19</v>
      </c>
      <c r="C77" s="12">
        <f>C78+C80</f>
        <v>16745.099999999999</v>
      </c>
      <c r="D77" s="12">
        <f>D78+D80</f>
        <v>16561.400000000001</v>
      </c>
      <c r="E77" s="13">
        <f t="shared" si="10"/>
        <v>98.902962657732729</v>
      </c>
    </row>
    <row r="78" spans="1:5" ht="96.75" customHeight="1" x14ac:dyDescent="0.25">
      <c r="A78" s="20" t="s">
        <v>170</v>
      </c>
      <c r="B78" s="20" t="s">
        <v>143</v>
      </c>
      <c r="C78" s="12">
        <f>C79</f>
        <v>1077.5</v>
      </c>
      <c r="D78" s="12">
        <f>D79</f>
        <v>1003</v>
      </c>
      <c r="E78" s="10">
        <f t="shared" si="10"/>
        <v>93.085846867749424</v>
      </c>
    </row>
    <row r="79" spans="1:5" ht="111" customHeight="1" x14ac:dyDescent="0.25">
      <c r="A79" s="20" t="s">
        <v>171</v>
      </c>
      <c r="B79" s="20" t="s">
        <v>144</v>
      </c>
      <c r="C79" s="12">
        <v>1077.5</v>
      </c>
      <c r="D79" s="12">
        <v>1003</v>
      </c>
      <c r="E79" s="13">
        <f t="shared" si="10"/>
        <v>93.085846867749424</v>
      </c>
    </row>
    <row r="80" spans="1:5" ht="49.5" customHeight="1" x14ac:dyDescent="0.25">
      <c r="A80" s="11" t="s">
        <v>172</v>
      </c>
      <c r="B80" s="11" t="s">
        <v>108</v>
      </c>
      <c r="C80" s="12">
        <v>15667.6</v>
      </c>
      <c r="D80" s="12">
        <v>15558.4</v>
      </c>
      <c r="E80" s="13">
        <f t="shared" si="10"/>
        <v>99.303020245602383</v>
      </c>
    </row>
    <row r="81" spans="1:5" s="3" customFormat="1" ht="153.75" customHeight="1" x14ac:dyDescent="0.25">
      <c r="A81" s="27" t="s">
        <v>175</v>
      </c>
      <c r="B81" s="27" t="s">
        <v>173</v>
      </c>
      <c r="C81" s="27">
        <f>C82</f>
        <v>0</v>
      </c>
      <c r="D81" s="10">
        <f t="shared" ref="D81" si="13">D82</f>
        <v>0</v>
      </c>
      <c r="E81" s="10"/>
    </row>
    <row r="82" spans="1:5" ht="81" customHeight="1" x14ac:dyDescent="0.25">
      <c r="A82" s="19" t="s">
        <v>176</v>
      </c>
      <c r="B82" s="19" t="s">
        <v>174</v>
      </c>
      <c r="C82" s="19"/>
      <c r="D82" s="12"/>
      <c r="E82" s="13"/>
    </row>
    <row r="83" spans="1:5" ht="102" customHeight="1" x14ac:dyDescent="0.25">
      <c r="A83" s="28" t="s">
        <v>197</v>
      </c>
      <c r="B83" s="29" t="s">
        <v>191</v>
      </c>
      <c r="C83" s="27">
        <f>C84</f>
        <v>-23</v>
      </c>
      <c r="D83" s="30">
        <f>D84</f>
        <v>-23</v>
      </c>
      <c r="E83" s="13">
        <v>100</v>
      </c>
    </row>
    <row r="84" spans="1:5" ht="88.5" customHeight="1" x14ac:dyDescent="0.25">
      <c r="A84" s="20" t="s">
        <v>192</v>
      </c>
      <c r="B84" s="22" t="s">
        <v>190</v>
      </c>
      <c r="C84" s="19">
        <v>-23</v>
      </c>
      <c r="D84" s="12">
        <v>-23</v>
      </c>
      <c r="E84" s="13">
        <v>100</v>
      </c>
    </row>
    <row r="85" spans="1:5" ht="35.25" customHeight="1" x14ac:dyDescent="0.25">
      <c r="A85" s="31"/>
      <c r="B85" s="8" t="s">
        <v>90</v>
      </c>
      <c r="C85" s="9">
        <f>C13+C67</f>
        <v>69461.899999999994</v>
      </c>
      <c r="D85" s="9">
        <f>D13+D67</f>
        <v>74122.5</v>
      </c>
      <c r="E85" s="10">
        <f t="shared" si="10"/>
        <v>106.70957748060448</v>
      </c>
    </row>
  </sheetData>
  <autoFilter ref="A12:E85"/>
  <mergeCells count="1">
    <mergeCell ref="A9:D9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B31" sqref="B31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 x14ac:dyDescent="0.25">
      <c r="A1" s="109"/>
      <c r="B1" s="109"/>
      <c r="C1" s="121" t="s">
        <v>371</v>
      </c>
      <c r="D1" s="121"/>
      <c r="E1" s="109"/>
      <c r="F1" s="109"/>
    </row>
    <row r="2" spans="1:6" ht="15.75" x14ac:dyDescent="0.25">
      <c r="A2" s="109"/>
      <c r="B2" s="109"/>
      <c r="C2" s="63" t="s">
        <v>372</v>
      </c>
      <c r="D2" s="119"/>
      <c r="E2" s="109"/>
      <c r="F2" s="109"/>
    </row>
    <row r="3" spans="1:6" ht="15.75" x14ac:dyDescent="0.25">
      <c r="A3" s="109"/>
      <c r="B3" s="109"/>
      <c r="C3" s="63" t="s">
        <v>373</v>
      </c>
      <c r="D3" s="119"/>
      <c r="E3" s="109"/>
      <c r="F3" s="109"/>
    </row>
    <row r="4" spans="1:6" ht="15.75" x14ac:dyDescent="0.25">
      <c r="A4" s="109"/>
      <c r="B4" s="109"/>
      <c r="C4" s="63" t="s">
        <v>374</v>
      </c>
      <c r="D4" s="119"/>
      <c r="E4" s="109"/>
      <c r="F4" s="109"/>
    </row>
    <row r="5" spans="1:6" ht="15.75" x14ac:dyDescent="0.25">
      <c r="A5" s="109"/>
      <c r="B5" s="109"/>
      <c r="C5" s="63" t="s">
        <v>376</v>
      </c>
      <c r="D5" s="119"/>
      <c r="E5" s="109"/>
      <c r="F5" s="109"/>
    </row>
    <row r="6" spans="1:6" ht="15.75" x14ac:dyDescent="0.25">
      <c r="A6" s="122" t="s">
        <v>84</v>
      </c>
      <c r="B6" s="122"/>
      <c r="C6" s="122"/>
      <c r="D6" s="122"/>
      <c r="E6" s="122"/>
      <c r="F6" s="122"/>
    </row>
    <row r="7" spans="1:6" ht="15.75" x14ac:dyDescent="0.25">
      <c r="A7" s="123" t="s">
        <v>85</v>
      </c>
      <c r="B7" s="123"/>
      <c r="C7" s="123"/>
      <c r="D7" s="123"/>
      <c r="E7" s="109"/>
      <c r="F7" s="109"/>
    </row>
    <row r="8" spans="1:6" ht="15.75" x14ac:dyDescent="0.25">
      <c r="A8" s="123" t="s">
        <v>224</v>
      </c>
      <c r="B8" s="123"/>
      <c r="C8" s="123"/>
      <c r="D8" s="123"/>
      <c r="E8" s="109"/>
      <c r="F8" s="109"/>
    </row>
    <row r="9" spans="1:6" ht="15.75" x14ac:dyDescent="0.25">
      <c r="A9" s="109"/>
      <c r="B9" s="109"/>
      <c r="C9" s="109"/>
      <c r="D9" s="109" t="s">
        <v>89</v>
      </c>
      <c r="E9" s="109"/>
      <c r="F9" s="109"/>
    </row>
    <row r="10" spans="1:6" ht="15.75" x14ac:dyDescent="0.25">
      <c r="A10" s="124" t="s">
        <v>73</v>
      </c>
      <c r="B10" s="126" t="s">
        <v>74</v>
      </c>
      <c r="C10" s="110" t="s">
        <v>75</v>
      </c>
      <c r="D10" s="110" t="s">
        <v>76</v>
      </c>
      <c r="E10" s="109"/>
      <c r="F10" s="109"/>
    </row>
    <row r="11" spans="1:6" ht="15.75" x14ac:dyDescent="0.25">
      <c r="A11" s="125"/>
      <c r="B11" s="126"/>
      <c r="C11" s="111"/>
      <c r="D11" s="112"/>
      <c r="E11" s="109"/>
      <c r="F11" s="109"/>
    </row>
    <row r="12" spans="1:6" ht="52.5" customHeight="1" x14ac:dyDescent="0.25">
      <c r="A12" s="113" t="s">
        <v>77</v>
      </c>
      <c r="B12" s="113" t="s">
        <v>78</v>
      </c>
      <c r="C12" s="114">
        <f>-(C13+C14)</f>
        <v>-2318.9000000000087</v>
      </c>
      <c r="D12" s="114">
        <f>-(D13+D14)</f>
        <v>3240.3000000000029</v>
      </c>
      <c r="E12" s="109"/>
      <c r="F12" s="109"/>
    </row>
    <row r="13" spans="1:6" ht="50.25" customHeight="1" x14ac:dyDescent="0.25">
      <c r="A13" s="115" t="s">
        <v>79</v>
      </c>
      <c r="B13" s="115" t="s">
        <v>80</v>
      </c>
      <c r="C13" s="116">
        <f>-'Приложение 1'!C85</f>
        <v>-69461.899999999994</v>
      </c>
      <c r="D13" s="116">
        <f>-'Приложение 1'!D85</f>
        <v>-74122.5</v>
      </c>
      <c r="E13" s="109"/>
      <c r="F13" s="109"/>
    </row>
    <row r="14" spans="1:6" ht="51.75" customHeight="1" x14ac:dyDescent="0.25">
      <c r="A14" s="115" t="s">
        <v>81</v>
      </c>
      <c r="B14" s="115" t="s">
        <v>82</v>
      </c>
      <c r="C14" s="116">
        <f>'Приложение 2'!D39</f>
        <v>71780.800000000003</v>
      </c>
      <c r="D14" s="116">
        <f>'Приложение 2'!E39</f>
        <v>70882.2</v>
      </c>
      <c r="E14" s="109"/>
      <c r="F14" s="109"/>
    </row>
    <row r="15" spans="1:6" ht="52.5" customHeight="1" x14ac:dyDescent="0.25">
      <c r="A15" s="117"/>
      <c r="B15" s="118" t="s">
        <v>83</v>
      </c>
      <c r="C15" s="114">
        <f>-C12</f>
        <v>2318.9000000000087</v>
      </c>
      <c r="D15" s="114">
        <f>-D12</f>
        <v>-3240.3000000000029</v>
      </c>
      <c r="E15" s="109"/>
      <c r="F15" s="109"/>
    </row>
    <row r="16" spans="1:6" ht="15.75" x14ac:dyDescent="0.25">
      <c r="A16" s="2"/>
      <c r="B16" s="2"/>
      <c r="C16" s="2"/>
      <c r="D16" s="2"/>
      <c r="E16" s="2"/>
      <c r="F16" s="2"/>
    </row>
    <row r="17" spans="1:6" ht="15.75" x14ac:dyDescent="0.25">
      <c r="A17" s="2"/>
      <c r="B17" s="2"/>
      <c r="C17" s="2"/>
      <c r="D17" s="2"/>
      <c r="E17" s="2"/>
      <c r="F17" s="2"/>
    </row>
  </sheetData>
  <mergeCells count="6">
    <mergeCell ref="C1:D1"/>
    <mergeCell ref="A6:F6"/>
    <mergeCell ref="A7:D7"/>
    <mergeCell ref="A8:D8"/>
    <mergeCell ref="A10:A11"/>
    <mergeCell ref="B10:B11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activeCell="I15" sqref="I15"/>
    </sheetView>
  </sheetViews>
  <sheetFormatPr defaultRowHeight="15" x14ac:dyDescent="0.25"/>
  <cols>
    <col min="1" max="1" width="76" customWidth="1"/>
    <col min="2" max="2" width="7.28515625" customWidth="1"/>
    <col min="3" max="3" width="5.85546875" customWidth="1"/>
    <col min="4" max="4" width="11.7109375" customWidth="1"/>
    <col min="5" max="6" width="9.140625" customWidth="1"/>
  </cols>
  <sheetData>
    <row r="1" spans="1:6" ht="15.75" x14ac:dyDescent="0.25">
      <c r="A1" s="63"/>
      <c r="B1" s="63"/>
      <c r="C1" s="63"/>
      <c r="D1" s="63"/>
      <c r="E1" s="86" t="s">
        <v>32</v>
      </c>
      <c r="F1" s="63"/>
    </row>
    <row r="2" spans="1:6" ht="15.75" x14ac:dyDescent="0.25">
      <c r="A2" s="63"/>
      <c r="B2" s="63"/>
      <c r="C2" s="63"/>
      <c r="D2" s="63" t="s">
        <v>372</v>
      </c>
      <c r="E2" s="86"/>
      <c r="F2" s="63"/>
    </row>
    <row r="3" spans="1:6" ht="15.75" x14ac:dyDescent="0.25">
      <c r="A3" s="63"/>
      <c r="B3" s="63"/>
      <c r="C3" s="63"/>
      <c r="D3" s="63" t="s">
        <v>373</v>
      </c>
      <c r="E3" s="86"/>
      <c r="F3" s="63"/>
    </row>
    <row r="4" spans="1:6" ht="15.75" x14ac:dyDescent="0.25">
      <c r="A4" s="63"/>
      <c r="B4" s="63"/>
      <c r="C4" s="63"/>
      <c r="D4" s="63" t="s">
        <v>374</v>
      </c>
      <c r="E4" s="86"/>
      <c r="F4" s="63"/>
    </row>
    <row r="5" spans="1:6" ht="15.75" x14ac:dyDescent="0.25">
      <c r="A5" s="63"/>
      <c r="B5" s="63"/>
      <c r="C5" s="63"/>
      <c r="D5" s="63" t="s">
        <v>376</v>
      </c>
      <c r="E5" s="86"/>
      <c r="F5" s="63"/>
    </row>
    <row r="6" spans="1:6" ht="14.25" customHeight="1" x14ac:dyDescent="0.25">
      <c r="A6" s="127" t="s">
        <v>72</v>
      </c>
      <c r="B6" s="127"/>
      <c r="C6" s="127"/>
      <c r="D6" s="127"/>
      <c r="E6" s="127"/>
      <c r="F6" s="127"/>
    </row>
    <row r="7" spans="1:6" ht="19.5" customHeight="1" x14ac:dyDescent="0.25">
      <c r="A7" s="127" t="s">
        <v>223</v>
      </c>
      <c r="B7" s="127"/>
      <c r="C7" s="127"/>
      <c r="D7" s="127"/>
      <c r="E7" s="127"/>
      <c r="F7" s="63"/>
    </row>
    <row r="8" spans="1:6" ht="15.75" x14ac:dyDescent="0.25">
      <c r="A8" s="66"/>
      <c r="B8" s="66"/>
      <c r="C8" s="66"/>
      <c r="D8" s="67"/>
      <c r="E8" s="68" t="s">
        <v>0</v>
      </c>
      <c r="F8" s="63"/>
    </row>
    <row r="9" spans="1:6" ht="70.5" customHeight="1" x14ac:dyDescent="0.25">
      <c r="A9" s="69" t="s">
        <v>33</v>
      </c>
      <c r="B9" s="70" t="s">
        <v>34</v>
      </c>
      <c r="C9" s="70" t="s">
        <v>35</v>
      </c>
      <c r="D9" s="69" t="s">
        <v>157</v>
      </c>
      <c r="E9" s="69" t="s">
        <v>205</v>
      </c>
      <c r="F9" s="69" t="s">
        <v>163</v>
      </c>
    </row>
    <row r="10" spans="1:6" ht="15.75" x14ac:dyDescent="0.25">
      <c r="A10" s="71">
        <v>1</v>
      </c>
      <c r="B10" s="72" t="s">
        <v>36</v>
      </c>
      <c r="C10" s="71">
        <v>3</v>
      </c>
      <c r="D10" s="71">
        <v>5</v>
      </c>
      <c r="E10" s="71">
        <v>7</v>
      </c>
      <c r="F10" s="72" t="s">
        <v>177</v>
      </c>
    </row>
    <row r="11" spans="1:6" ht="18" customHeight="1" x14ac:dyDescent="0.25">
      <c r="A11" s="73" t="s">
        <v>37</v>
      </c>
      <c r="B11" s="74" t="s">
        <v>38</v>
      </c>
      <c r="C11" s="74"/>
      <c r="D11" s="75">
        <f t="shared" ref="D11:E11" si="0">D13+D16+D14+D12+D15</f>
        <v>26246.2</v>
      </c>
      <c r="E11" s="75">
        <f t="shared" si="0"/>
        <v>25991.7</v>
      </c>
      <c r="F11" s="76">
        <f t="shared" ref="F11:F36" si="1">E11/D11*100</f>
        <v>99.030335820042524</v>
      </c>
    </row>
    <row r="12" spans="1:6" ht="36" customHeight="1" x14ac:dyDescent="0.25">
      <c r="A12" s="77" t="s">
        <v>145</v>
      </c>
      <c r="B12" s="78" t="s">
        <v>38</v>
      </c>
      <c r="C12" s="78" t="s">
        <v>39</v>
      </c>
      <c r="D12" s="79">
        <v>2335.6999999999998</v>
      </c>
      <c r="E12" s="80">
        <v>2333</v>
      </c>
      <c r="F12" s="55">
        <f t="shared" si="1"/>
        <v>99.88440296270926</v>
      </c>
    </row>
    <row r="13" spans="1:6" ht="47.25" customHeight="1" x14ac:dyDescent="0.25">
      <c r="A13" s="81" t="s">
        <v>41</v>
      </c>
      <c r="B13" s="78" t="s">
        <v>38</v>
      </c>
      <c r="C13" s="78" t="s">
        <v>42</v>
      </c>
      <c r="D13" s="79">
        <v>19615.8</v>
      </c>
      <c r="E13" s="80">
        <v>19535.400000000001</v>
      </c>
      <c r="F13" s="55">
        <f t="shared" si="1"/>
        <v>99.590126326736623</v>
      </c>
    </row>
    <row r="14" spans="1:6" ht="36.75" customHeight="1" x14ac:dyDescent="0.25">
      <c r="A14" s="19" t="s">
        <v>87</v>
      </c>
      <c r="B14" s="78" t="s">
        <v>38</v>
      </c>
      <c r="C14" s="78" t="s">
        <v>88</v>
      </c>
      <c r="D14" s="79">
        <v>20</v>
      </c>
      <c r="E14" s="80">
        <v>20</v>
      </c>
      <c r="F14" s="55">
        <f t="shared" si="1"/>
        <v>100</v>
      </c>
    </row>
    <row r="15" spans="1:6" ht="22.5" customHeight="1" x14ac:dyDescent="0.25">
      <c r="A15" s="19" t="s">
        <v>160</v>
      </c>
      <c r="B15" s="78" t="s">
        <v>38</v>
      </c>
      <c r="C15" s="78" t="s">
        <v>44</v>
      </c>
      <c r="D15" s="79"/>
      <c r="E15" s="80"/>
      <c r="F15" s="55"/>
    </row>
    <row r="16" spans="1:6" ht="21.75" customHeight="1" x14ac:dyDescent="0.25">
      <c r="A16" s="81" t="s">
        <v>45</v>
      </c>
      <c r="B16" s="78" t="s">
        <v>38</v>
      </c>
      <c r="C16" s="78" t="s">
        <v>46</v>
      </c>
      <c r="D16" s="79">
        <v>4274.7</v>
      </c>
      <c r="E16" s="80">
        <v>4103.3</v>
      </c>
      <c r="F16" s="55">
        <f t="shared" si="1"/>
        <v>95.990361896741305</v>
      </c>
    </row>
    <row r="17" spans="1:6" ht="20.25" customHeight="1" x14ac:dyDescent="0.25">
      <c r="A17" s="82" t="s">
        <v>70</v>
      </c>
      <c r="B17" s="74" t="s">
        <v>39</v>
      </c>
      <c r="C17" s="74"/>
      <c r="D17" s="75">
        <f t="shared" ref="D17:E17" si="2">D18</f>
        <v>2205.6</v>
      </c>
      <c r="E17" s="75">
        <f t="shared" si="2"/>
        <v>2203.6999999999998</v>
      </c>
      <c r="F17" s="76">
        <f t="shared" si="1"/>
        <v>99.913855640188615</v>
      </c>
    </row>
    <row r="18" spans="1:6" ht="15.75" x14ac:dyDescent="0.25">
      <c r="A18" s="83" t="s">
        <v>69</v>
      </c>
      <c r="B18" s="78" t="s">
        <v>39</v>
      </c>
      <c r="C18" s="78" t="s">
        <v>40</v>
      </c>
      <c r="D18" s="79">
        <v>2205.6</v>
      </c>
      <c r="E18" s="79">
        <v>2203.6999999999998</v>
      </c>
      <c r="F18" s="76">
        <f t="shared" si="1"/>
        <v>99.913855640188615</v>
      </c>
    </row>
    <row r="19" spans="1:6" ht="39" customHeight="1" x14ac:dyDescent="0.25">
      <c r="A19" s="73" t="s">
        <v>47</v>
      </c>
      <c r="B19" s="74" t="s">
        <v>40</v>
      </c>
      <c r="C19" s="74"/>
      <c r="D19" s="84">
        <f t="shared" ref="D19:E19" si="3">D21+D20</f>
        <v>963.2</v>
      </c>
      <c r="E19" s="84">
        <f t="shared" si="3"/>
        <v>963.2</v>
      </c>
      <c r="F19" s="76">
        <f t="shared" si="1"/>
        <v>100</v>
      </c>
    </row>
    <row r="20" spans="1:6" s="5" customFormat="1" ht="41.25" customHeight="1" x14ac:dyDescent="0.25">
      <c r="A20" s="19" t="s">
        <v>185</v>
      </c>
      <c r="B20" s="70" t="s">
        <v>40</v>
      </c>
      <c r="C20" s="70" t="s">
        <v>53</v>
      </c>
      <c r="D20" s="85">
        <v>433.2</v>
      </c>
      <c r="E20" s="85">
        <v>433.2</v>
      </c>
      <c r="F20" s="13">
        <f t="shared" si="1"/>
        <v>100</v>
      </c>
    </row>
    <row r="21" spans="1:6" ht="37.5" customHeight="1" x14ac:dyDescent="0.25">
      <c r="A21" s="81" t="s">
        <v>49</v>
      </c>
      <c r="B21" s="78" t="s">
        <v>40</v>
      </c>
      <c r="C21" s="78" t="s">
        <v>50</v>
      </c>
      <c r="D21" s="79">
        <v>530</v>
      </c>
      <c r="E21" s="79">
        <v>530</v>
      </c>
      <c r="F21" s="55">
        <f t="shared" si="1"/>
        <v>100</v>
      </c>
    </row>
    <row r="22" spans="1:6" ht="15.75" x14ac:dyDescent="0.25">
      <c r="A22" s="73" t="s">
        <v>51</v>
      </c>
      <c r="B22" s="74" t="s">
        <v>42</v>
      </c>
      <c r="C22" s="74"/>
      <c r="D22" s="75">
        <f>D24+D25+D23</f>
        <v>14849.2</v>
      </c>
      <c r="E22" s="75">
        <f>E24+E25+E23</f>
        <v>14792.300000000001</v>
      </c>
      <c r="F22" s="76">
        <f t="shared" si="1"/>
        <v>99.616814373838324</v>
      </c>
    </row>
    <row r="23" spans="1:6" ht="15.75" x14ac:dyDescent="0.25">
      <c r="A23" s="81" t="s">
        <v>156</v>
      </c>
      <c r="B23" s="78" t="s">
        <v>42</v>
      </c>
      <c r="C23" s="78" t="s">
        <v>38</v>
      </c>
      <c r="D23" s="79">
        <v>3529.6</v>
      </c>
      <c r="E23" s="79">
        <v>3520.6</v>
      </c>
      <c r="F23" s="55">
        <f t="shared" si="1"/>
        <v>99.745013599274699</v>
      </c>
    </row>
    <row r="24" spans="1:6" ht="15.75" x14ac:dyDescent="0.25">
      <c r="A24" s="69" t="s">
        <v>71</v>
      </c>
      <c r="B24" s="78" t="s">
        <v>42</v>
      </c>
      <c r="C24" s="78" t="s">
        <v>48</v>
      </c>
      <c r="D24" s="79">
        <v>11082.1</v>
      </c>
      <c r="E24" s="79">
        <v>11082.1</v>
      </c>
      <c r="F24" s="55">
        <f t="shared" si="1"/>
        <v>100</v>
      </c>
    </row>
    <row r="25" spans="1:6" ht="15.75" x14ac:dyDescent="0.25">
      <c r="A25" s="81" t="s">
        <v>54</v>
      </c>
      <c r="B25" s="78" t="s">
        <v>42</v>
      </c>
      <c r="C25" s="78" t="s">
        <v>55</v>
      </c>
      <c r="D25" s="79">
        <v>237.5</v>
      </c>
      <c r="E25" s="79">
        <v>189.6</v>
      </c>
      <c r="F25" s="55">
        <f t="shared" si="1"/>
        <v>79.831578947368413</v>
      </c>
    </row>
    <row r="26" spans="1:6" ht="18.75" customHeight="1" x14ac:dyDescent="0.25">
      <c r="A26" s="73" t="s">
        <v>56</v>
      </c>
      <c r="B26" s="74" t="s">
        <v>57</v>
      </c>
      <c r="C26" s="74"/>
      <c r="D26" s="84">
        <f>D27+D29+D28</f>
        <v>21678.9</v>
      </c>
      <c r="E26" s="84">
        <f>E27+E29+E28</f>
        <v>21093.600000000002</v>
      </c>
      <c r="F26" s="76">
        <f t="shared" si="1"/>
        <v>97.300139767239116</v>
      </c>
    </row>
    <row r="27" spans="1:6" ht="15.75" x14ac:dyDescent="0.25">
      <c r="A27" s="69" t="s">
        <v>58</v>
      </c>
      <c r="B27" s="78" t="s">
        <v>57</v>
      </c>
      <c r="C27" s="78" t="s">
        <v>38</v>
      </c>
      <c r="D27" s="79">
        <v>426.2</v>
      </c>
      <c r="E27" s="79">
        <v>425.7</v>
      </c>
      <c r="F27" s="55">
        <f t="shared" si="1"/>
        <v>99.882684185828253</v>
      </c>
    </row>
    <row r="28" spans="1:6" ht="15.75" x14ac:dyDescent="0.25">
      <c r="A28" s="69" t="s">
        <v>198</v>
      </c>
      <c r="B28" s="78" t="s">
        <v>57</v>
      </c>
      <c r="C28" s="78" t="s">
        <v>40</v>
      </c>
      <c r="D28" s="79">
        <v>300</v>
      </c>
      <c r="E28" s="79">
        <v>300</v>
      </c>
      <c r="F28" s="55">
        <f t="shared" si="1"/>
        <v>100</v>
      </c>
    </row>
    <row r="29" spans="1:6" ht="15.75" x14ac:dyDescent="0.25">
      <c r="A29" s="81" t="s">
        <v>59</v>
      </c>
      <c r="B29" s="78" t="s">
        <v>57</v>
      </c>
      <c r="C29" s="78" t="s">
        <v>40</v>
      </c>
      <c r="D29" s="79">
        <v>20952.7</v>
      </c>
      <c r="E29" s="79">
        <v>20367.900000000001</v>
      </c>
      <c r="F29" s="55">
        <f t="shared" si="1"/>
        <v>97.208951590964404</v>
      </c>
    </row>
    <row r="30" spans="1:6" ht="15.75" x14ac:dyDescent="0.25">
      <c r="A30" s="73" t="s">
        <v>60</v>
      </c>
      <c r="B30" s="74" t="s">
        <v>43</v>
      </c>
      <c r="C30" s="74"/>
      <c r="D30" s="84">
        <f>D31</f>
        <v>161</v>
      </c>
      <c r="E30" s="75">
        <f t="shared" ref="E30" si="4">E31</f>
        <v>161</v>
      </c>
      <c r="F30" s="76">
        <f t="shared" si="1"/>
        <v>100</v>
      </c>
    </row>
    <row r="31" spans="1:6" ht="24" customHeight="1" x14ac:dyDescent="0.25">
      <c r="A31" s="69" t="s">
        <v>61</v>
      </c>
      <c r="B31" s="78" t="s">
        <v>43</v>
      </c>
      <c r="C31" s="78" t="s">
        <v>43</v>
      </c>
      <c r="D31" s="79">
        <v>161</v>
      </c>
      <c r="E31" s="79">
        <v>161</v>
      </c>
      <c r="F31" s="55">
        <f t="shared" si="1"/>
        <v>100</v>
      </c>
    </row>
    <row r="32" spans="1:6" ht="21.75" customHeight="1" x14ac:dyDescent="0.25">
      <c r="A32" s="73" t="s">
        <v>62</v>
      </c>
      <c r="B32" s="74" t="s">
        <v>52</v>
      </c>
      <c r="C32" s="74"/>
      <c r="D32" s="75">
        <f t="shared" ref="D32:E32" si="5">D33</f>
        <v>2313</v>
      </c>
      <c r="E32" s="75">
        <f t="shared" si="5"/>
        <v>2313</v>
      </c>
      <c r="F32" s="76">
        <f t="shared" si="1"/>
        <v>100</v>
      </c>
    </row>
    <row r="33" spans="1:6" ht="15.75" x14ac:dyDescent="0.25">
      <c r="A33" s="69" t="s">
        <v>63</v>
      </c>
      <c r="B33" s="78" t="s">
        <v>52</v>
      </c>
      <c r="C33" s="78" t="s">
        <v>38</v>
      </c>
      <c r="D33" s="79">
        <v>2313</v>
      </c>
      <c r="E33" s="79">
        <v>2313</v>
      </c>
      <c r="F33" s="55">
        <f t="shared" si="1"/>
        <v>100</v>
      </c>
    </row>
    <row r="34" spans="1:6" ht="22.5" customHeight="1" x14ac:dyDescent="0.25">
      <c r="A34" s="73" t="s">
        <v>64</v>
      </c>
      <c r="B34" s="74" t="s">
        <v>53</v>
      </c>
      <c r="C34" s="74"/>
      <c r="D34" s="84">
        <f t="shared" ref="D34:E34" si="6">D35+D36</f>
        <v>397.70000000000005</v>
      </c>
      <c r="E34" s="84">
        <f t="shared" si="6"/>
        <v>397.70000000000005</v>
      </c>
      <c r="F34" s="55">
        <f t="shared" si="1"/>
        <v>100</v>
      </c>
    </row>
    <row r="35" spans="1:6" ht="15.75" x14ac:dyDescent="0.25">
      <c r="A35" s="81" t="s">
        <v>65</v>
      </c>
      <c r="B35" s="78" t="s">
        <v>53</v>
      </c>
      <c r="C35" s="78" t="s">
        <v>38</v>
      </c>
      <c r="D35" s="79">
        <v>198.4</v>
      </c>
      <c r="E35" s="79">
        <v>198.4</v>
      </c>
      <c r="F35" s="55">
        <f t="shared" si="1"/>
        <v>100</v>
      </c>
    </row>
    <row r="36" spans="1:6" ht="19.5" customHeight="1" x14ac:dyDescent="0.25">
      <c r="A36" s="19" t="s">
        <v>162</v>
      </c>
      <c r="B36" s="78" t="s">
        <v>53</v>
      </c>
      <c r="C36" s="78" t="s">
        <v>40</v>
      </c>
      <c r="D36" s="79">
        <v>199.3</v>
      </c>
      <c r="E36" s="79">
        <v>199.3</v>
      </c>
      <c r="F36" s="55">
        <f t="shared" si="1"/>
        <v>100</v>
      </c>
    </row>
    <row r="37" spans="1:6" ht="15.75" x14ac:dyDescent="0.25">
      <c r="A37" s="7" t="s">
        <v>66</v>
      </c>
      <c r="B37" s="74" t="s">
        <v>44</v>
      </c>
      <c r="C37" s="74"/>
      <c r="D37" s="75">
        <f t="shared" ref="D37:E37" si="7">D38</f>
        <v>2966</v>
      </c>
      <c r="E37" s="75">
        <f t="shared" si="7"/>
        <v>2966</v>
      </c>
      <c r="F37" s="76">
        <f>E37/D37*100</f>
        <v>100</v>
      </c>
    </row>
    <row r="38" spans="1:6" ht="15.75" x14ac:dyDescent="0.25">
      <c r="A38" s="69" t="s">
        <v>67</v>
      </c>
      <c r="B38" s="78" t="s">
        <v>44</v>
      </c>
      <c r="C38" s="78" t="s">
        <v>39</v>
      </c>
      <c r="D38" s="79">
        <v>2966</v>
      </c>
      <c r="E38" s="79">
        <v>2966</v>
      </c>
      <c r="F38" s="55">
        <f>E38/D38*100</f>
        <v>100</v>
      </c>
    </row>
    <row r="39" spans="1:6" ht="15.75" x14ac:dyDescent="0.25">
      <c r="A39" s="7" t="s">
        <v>68</v>
      </c>
      <c r="B39" s="74"/>
      <c r="C39" s="74"/>
      <c r="D39" s="84">
        <f>D11+D17+D19+D22+D26+D30+D32+D34+D37</f>
        <v>71780.800000000003</v>
      </c>
      <c r="E39" s="84">
        <f>E11+E17+E19+E22+E26+E30+E32+E34+E37</f>
        <v>70882.2</v>
      </c>
      <c r="F39" s="76">
        <f>E39/D39*100</f>
        <v>98.748133205536845</v>
      </c>
    </row>
    <row r="42" spans="1:6" x14ac:dyDescent="0.25">
      <c r="D42" s="1"/>
      <c r="E42" s="1"/>
    </row>
  </sheetData>
  <mergeCells count="2">
    <mergeCell ref="A6:F6"/>
    <mergeCell ref="A7:E7"/>
  </mergeCells>
  <pageMargins left="1.1023622047244095" right="0.11811023622047245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workbookViewId="0">
      <selection activeCell="J10" sqref="J10"/>
    </sheetView>
  </sheetViews>
  <sheetFormatPr defaultRowHeight="15" x14ac:dyDescent="0.25"/>
  <cols>
    <col min="1" max="1" width="44.5703125" customWidth="1"/>
    <col min="2" max="2" width="10.85546875" customWidth="1"/>
    <col min="5" max="5" width="18" customWidth="1"/>
    <col min="7" max="8" width="14.140625" customWidth="1"/>
  </cols>
  <sheetData>
    <row r="1" spans="1:8" ht="15.75" x14ac:dyDescent="0.25">
      <c r="A1" s="63"/>
      <c r="B1" s="63"/>
      <c r="C1" s="63"/>
      <c r="D1" s="63"/>
      <c r="E1" s="63"/>
      <c r="F1" s="63"/>
      <c r="G1" s="86" t="s">
        <v>161</v>
      </c>
      <c r="H1" s="63"/>
    </row>
    <row r="2" spans="1:8" ht="15.75" x14ac:dyDescent="0.25">
      <c r="A2" s="63"/>
      <c r="B2" s="63"/>
      <c r="C2" s="63"/>
      <c r="D2" s="63"/>
      <c r="E2" s="63"/>
      <c r="F2" s="63"/>
      <c r="G2" s="63" t="s">
        <v>372</v>
      </c>
      <c r="H2" s="63"/>
    </row>
    <row r="3" spans="1:8" ht="15.75" x14ac:dyDescent="0.25">
      <c r="A3" s="63"/>
      <c r="B3" s="63"/>
      <c r="C3" s="63"/>
      <c r="D3" s="63"/>
      <c r="E3" s="63"/>
      <c r="F3" s="63"/>
      <c r="G3" s="63" t="s">
        <v>373</v>
      </c>
      <c r="H3" s="63"/>
    </row>
    <row r="4" spans="1:8" ht="15.75" x14ac:dyDescent="0.25">
      <c r="A4" s="63"/>
      <c r="B4" s="63"/>
      <c r="C4" s="63"/>
      <c r="D4" s="63"/>
      <c r="E4" s="63"/>
      <c r="F4" s="63"/>
      <c r="G4" s="63" t="s">
        <v>374</v>
      </c>
      <c r="H4" s="63"/>
    </row>
    <row r="5" spans="1:8" ht="15.75" x14ac:dyDescent="0.25">
      <c r="A5" s="63"/>
      <c r="B5" s="63"/>
      <c r="C5" s="63"/>
      <c r="D5" s="63"/>
      <c r="E5" s="63"/>
      <c r="F5" s="63"/>
      <c r="G5" s="63" t="s">
        <v>377</v>
      </c>
      <c r="H5" s="63"/>
    </row>
    <row r="6" spans="1:8" ht="38.25" customHeight="1" x14ac:dyDescent="0.25">
      <c r="A6" s="128" t="s">
        <v>367</v>
      </c>
      <c r="B6" s="129"/>
      <c r="C6" s="129"/>
      <c r="D6" s="129"/>
      <c r="E6" s="129"/>
      <c r="F6" s="129"/>
      <c r="G6" s="129"/>
      <c r="H6" s="130"/>
    </row>
    <row r="7" spans="1:8" ht="15.75" x14ac:dyDescent="0.25">
      <c r="A7" s="63"/>
      <c r="B7" s="63"/>
      <c r="C7" s="63"/>
      <c r="D7" s="63"/>
      <c r="E7" s="63"/>
      <c r="F7" s="63"/>
      <c r="G7" s="63"/>
      <c r="H7" s="87" t="s">
        <v>89</v>
      </c>
    </row>
    <row r="8" spans="1:8" ht="53.25" customHeight="1" x14ac:dyDescent="0.25">
      <c r="A8" s="88" t="s">
        <v>33</v>
      </c>
      <c r="B8" s="89" t="s">
        <v>364</v>
      </c>
      <c r="C8" s="90" t="s">
        <v>225</v>
      </c>
      <c r="D8" s="90" t="s">
        <v>226</v>
      </c>
      <c r="E8" s="90" t="s">
        <v>227</v>
      </c>
      <c r="F8" s="90" t="s">
        <v>228</v>
      </c>
      <c r="G8" s="90" t="s">
        <v>75</v>
      </c>
      <c r="H8" s="91" t="s">
        <v>368</v>
      </c>
    </row>
    <row r="9" spans="1:8" ht="29.25" customHeight="1" x14ac:dyDescent="0.25">
      <c r="A9" s="88" t="s">
        <v>365</v>
      </c>
      <c r="B9" s="90" t="s">
        <v>366</v>
      </c>
      <c r="C9" s="90"/>
      <c r="D9" s="90"/>
      <c r="E9" s="90"/>
      <c r="F9" s="90"/>
      <c r="G9" s="92">
        <f>G202</f>
        <v>71780.75</v>
      </c>
      <c r="H9" s="92">
        <f>H202</f>
        <v>70882.099999999991</v>
      </c>
    </row>
    <row r="10" spans="1:8" ht="34.5" customHeight="1" x14ac:dyDescent="0.25">
      <c r="A10" s="90" t="s">
        <v>37</v>
      </c>
      <c r="B10" s="90" t="s">
        <v>366</v>
      </c>
      <c r="C10" s="90" t="s">
        <v>38</v>
      </c>
      <c r="D10" s="90" t="s">
        <v>229</v>
      </c>
      <c r="E10" s="90"/>
      <c r="F10" s="90"/>
      <c r="G10" s="92">
        <f>G11+G22+G35+G40+G45</f>
        <v>26246.3</v>
      </c>
      <c r="H10" s="92">
        <f>H11+H22+H35+H40+H45</f>
        <v>25991.599999999999</v>
      </c>
    </row>
    <row r="11" spans="1:8" ht="66.75" customHeight="1" x14ac:dyDescent="0.25">
      <c r="A11" s="90" t="s">
        <v>145</v>
      </c>
      <c r="B11" s="90" t="s">
        <v>366</v>
      </c>
      <c r="C11" s="90" t="s">
        <v>38</v>
      </c>
      <c r="D11" s="90" t="s">
        <v>39</v>
      </c>
      <c r="E11" s="90"/>
      <c r="F11" s="90"/>
      <c r="G11" s="92">
        <f>G12</f>
        <v>2335.7000000000003</v>
      </c>
      <c r="H11" s="92">
        <f>H12</f>
        <v>2333</v>
      </c>
    </row>
    <row r="12" spans="1:8" ht="60" customHeight="1" x14ac:dyDescent="0.25">
      <c r="A12" s="93" t="s">
        <v>230</v>
      </c>
      <c r="B12" s="94" t="s">
        <v>366</v>
      </c>
      <c r="C12" s="94" t="s">
        <v>38</v>
      </c>
      <c r="D12" s="94" t="s">
        <v>39</v>
      </c>
      <c r="E12" s="93" t="s">
        <v>231</v>
      </c>
      <c r="F12" s="90"/>
      <c r="G12" s="95">
        <f>G13+G16+G19</f>
        <v>2335.7000000000003</v>
      </c>
      <c r="H12" s="95">
        <f>H13+H16+H19</f>
        <v>2333</v>
      </c>
    </row>
    <row r="13" spans="1:8" ht="60" customHeight="1" x14ac:dyDescent="0.25">
      <c r="A13" s="93" t="s">
        <v>232</v>
      </c>
      <c r="B13" s="94" t="s">
        <v>366</v>
      </c>
      <c r="C13" s="94" t="s">
        <v>38</v>
      </c>
      <c r="D13" s="94" t="s">
        <v>39</v>
      </c>
      <c r="E13" s="93" t="s">
        <v>233</v>
      </c>
      <c r="F13" s="93"/>
      <c r="G13" s="95">
        <f>G14</f>
        <v>2276.3000000000002</v>
      </c>
      <c r="H13" s="95">
        <f>H14</f>
        <v>2273.6</v>
      </c>
    </row>
    <row r="14" spans="1:8" ht="93" customHeight="1" x14ac:dyDescent="0.25">
      <c r="A14" s="93" t="s">
        <v>234</v>
      </c>
      <c r="B14" s="96" t="s">
        <v>366</v>
      </c>
      <c r="C14" s="94" t="s">
        <v>38</v>
      </c>
      <c r="D14" s="94" t="s">
        <v>39</v>
      </c>
      <c r="E14" s="93" t="s">
        <v>233</v>
      </c>
      <c r="F14" s="93">
        <v>100</v>
      </c>
      <c r="G14" s="95">
        <f>G15</f>
        <v>2276.3000000000002</v>
      </c>
      <c r="H14" s="95">
        <f>H15</f>
        <v>2273.6</v>
      </c>
    </row>
    <row r="15" spans="1:8" ht="35.25" customHeight="1" x14ac:dyDescent="0.25">
      <c r="A15" s="93" t="s">
        <v>235</v>
      </c>
      <c r="B15" s="96" t="s">
        <v>366</v>
      </c>
      <c r="C15" s="94" t="s">
        <v>38</v>
      </c>
      <c r="D15" s="94" t="s">
        <v>39</v>
      </c>
      <c r="E15" s="93" t="s">
        <v>233</v>
      </c>
      <c r="F15" s="93">
        <v>120</v>
      </c>
      <c r="G15" s="95">
        <v>2276.3000000000002</v>
      </c>
      <c r="H15" s="106">
        <v>2273.6</v>
      </c>
    </row>
    <row r="16" spans="1:8" ht="60" customHeight="1" x14ac:dyDescent="0.25">
      <c r="A16" s="97" t="s">
        <v>236</v>
      </c>
      <c r="B16" s="96" t="s">
        <v>366</v>
      </c>
      <c r="C16" s="94" t="s">
        <v>38</v>
      </c>
      <c r="D16" s="94" t="s">
        <v>39</v>
      </c>
      <c r="E16" s="93" t="s">
        <v>237</v>
      </c>
      <c r="F16" s="93"/>
      <c r="G16" s="95">
        <f>G17</f>
        <v>22.5</v>
      </c>
      <c r="H16" s="95">
        <f>H17</f>
        <v>22.5</v>
      </c>
    </row>
    <row r="17" spans="1:8" ht="94.5" customHeight="1" x14ac:dyDescent="0.25">
      <c r="A17" s="93" t="s">
        <v>234</v>
      </c>
      <c r="B17" s="96" t="s">
        <v>366</v>
      </c>
      <c r="C17" s="94" t="s">
        <v>38</v>
      </c>
      <c r="D17" s="94" t="s">
        <v>39</v>
      </c>
      <c r="E17" s="93" t="s">
        <v>237</v>
      </c>
      <c r="F17" s="93">
        <v>100</v>
      </c>
      <c r="G17" s="95">
        <f>G18</f>
        <v>22.5</v>
      </c>
      <c r="H17" s="95">
        <f>H18</f>
        <v>22.5</v>
      </c>
    </row>
    <row r="18" spans="1:8" ht="39" customHeight="1" x14ac:dyDescent="0.25">
      <c r="A18" s="93" t="s">
        <v>235</v>
      </c>
      <c r="B18" s="96" t="s">
        <v>366</v>
      </c>
      <c r="C18" s="94" t="s">
        <v>38</v>
      </c>
      <c r="D18" s="94" t="s">
        <v>39</v>
      </c>
      <c r="E18" s="93" t="s">
        <v>237</v>
      </c>
      <c r="F18" s="93">
        <v>120</v>
      </c>
      <c r="G18" s="95">
        <v>22.5</v>
      </c>
      <c r="H18" s="106">
        <v>22.5</v>
      </c>
    </row>
    <row r="19" spans="1:8" ht="60" customHeight="1" x14ac:dyDescent="0.25">
      <c r="A19" s="97" t="s">
        <v>238</v>
      </c>
      <c r="B19" s="96" t="s">
        <v>366</v>
      </c>
      <c r="C19" s="94" t="s">
        <v>38</v>
      </c>
      <c r="D19" s="94" t="s">
        <v>39</v>
      </c>
      <c r="E19" s="97" t="s">
        <v>239</v>
      </c>
      <c r="F19" s="93"/>
      <c r="G19" s="95">
        <f>G20</f>
        <v>36.9</v>
      </c>
      <c r="H19" s="95">
        <f>H20</f>
        <v>36.9</v>
      </c>
    </row>
    <row r="20" spans="1:8" ht="96.75" customHeight="1" x14ac:dyDescent="0.25">
      <c r="A20" s="93" t="s">
        <v>234</v>
      </c>
      <c r="B20" s="96" t="s">
        <v>366</v>
      </c>
      <c r="C20" s="94" t="s">
        <v>38</v>
      </c>
      <c r="D20" s="94" t="s">
        <v>39</v>
      </c>
      <c r="E20" s="97" t="s">
        <v>239</v>
      </c>
      <c r="F20" s="93">
        <v>100</v>
      </c>
      <c r="G20" s="95">
        <f>G21</f>
        <v>36.9</v>
      </c>
      <c r="H20" s="95">
        <f>H21</f>
        <v>36.9</v>
      </c>
    </row>
    <row r="21" spans="1:8" ht="34.5" customHeight="1" x14ac:dyDescent="0.25">
      <c r="A21" s="93" t="s">
        <v>235</v>
      </c>
      <c r="B21" s="96" t="s">
        <v>366</v>
      </c>
      <c r="C21" s="94" t="s">
        <v>38</v>
      </c>
      <c r="D21" s="94" t="s">
        <v>39</v>
      </c>
      <c r="E21" s="97" t="s">
        <v>239</v>
      </c>
      <c r="F21" s="93">
        <v>120</v>
      </c>
      <c r="G21" s="95">
        <v>36.9</v>
      </c>
      <c r="H21" s="106">
        <v>36.9</v>
      </c>
    </row>
    <row r="22" spans="1:8" ht="93.75" customHeight="1" x14ac:dyDescent="0.25">
      <c r="A22" s="90" t="s">
        <v>41</v>
      </c>
      <c r="B22" s="98" t="s">
        <v>366</v>
      </c>
      <c r="C22" s="90" t="s">
        <v>38</v>
      </c>
      <c r="D22" s="90" t="s">
        <v>42</v>
      </c>
      <c r="E22" s="90"/>
      <c r="F22" s="90"/>
      <c r="G22" s="92">
        <f>G23</f>
        <v>19615.8</v>
      </c>
      <c r="H22" s="92">
        <f>H23</f>
        <v>19535.3</v>
      </c>
    </row>
    <row r="23" spans="1:8" ht="60" customHeight="1" x14ac:dyDescent="0.25">
      <c r="A23" s="93" t="s">
        <v>230</v>
      </c>
      <c r="B23" s="96" t="s">
        <v>366</v>
      </c>
      <c r="C23" s="94" t="s">
        <v>38</v>
      </c>
      <c r="D23" s="94" t="s">
        <v>42</v>
      </c>
      <c r="E23" s="93" t="s">
        <v>231</v>
      </c>
      <c r="F23" s="99"/>
      <c r="G23" s="95">
        <f>G24+G27+G30</f>
        <v>19615.8</v>
      </c>
      <c r="H23" s="95">
        <f>H24+H27+H30</f>
        <v>19535.3</v>
      </c>
    </row>
    <row r="24" spans="1:8" ht="36" customHeight="1" x14ac:dyDescent="0.25">
      <c r="A24" s="93" t="s">
        <v>240</v>
      </c>
      <c r="B24" s="96" t="s">
        <v>366</v>
      </c>
      <c r="C24" s="94" t="s">
        <v>38</v>
      </c>
      <c r="D24" s="94" t="s">
        <v>42</v>
      </c>
      <c r="E24" s="93" t="s">
        <v>241</v>
      </c>
      <c r="F24" s="93"/>
      <c r="G24" s="95">
        <f>G25+G33</f>
        <v>17511.099999999999</v>
      </c>
      <c r="H24" s="95">
        <f>H25+H33</f>
        <v>17430.599999999999</v>
      </c>
    </row>
    <row r="25" spans="1:8" ht="81.75" customHeight="1" x14ac:dyDescent="0.25">
      <c r="A25" s="93" t="s">
        <v>242</v>
      </c>
      <c r="B25" s="96" t="s">
        <v>366</v>
      </c>
      <c r="C25" s="94" t="s">
        <v>38</v>
      </c>
      <c r="D25" s="94" t="s">
        <v>42</v>
      </c>
      <c r="E25" s="93" t="s">
        <v>241</v>
      </c>
      <c r="F25" s="93">
        <v>100</v>
      </c>
      <c r="G25" s="95">
        <f>G26</f>
        <v>15784</v>
      </c>
      <c r="H25" s="95">
        <f>H26</f>
        <v>15773.4</v>
      </c>
    </row>
    <row r="26" spans="1:8" ht="39.75" customHeight="1" x14ac:dyDescent="0.25">
      <c r="A26" s="93" t="s">
        <v>235</v>
      </c>
      <c r="B26" s="96" t="s">
        <v>366</v>
      </c>
      <c r="C26" s="94" t="s">
        <v>38</v>
      </c>
      <c r="D26" s="94" t="s">
        <v>42</v>
      </c>
      <c r="E26" s="93" t="s">
        <v>241</v>
      </c>
      <c r="F26" s="93">
        <v>120</v>
      </c>
      <c r="G26" s="95">
        <v>15784</v>
      </c>
      <c r="H26" s="106">
        <v>15773.4</v>
      </c>
    </row>
    <row r="27" spans="1:8" ht="69" customHeight="1" x14ac:dyDescent="0.25">
      <c r="A27" s="97" t="s">
        <v>236</v>
      </c>
      <c r="B27" s="96" t="s">
        <v>366</v>
      </c>
      <c r="C27" s="94" t="s">
        <v>38</v>
      </c>
      <c r="D27" s="94" t="s">
        <v>42</v>
      </c>
      <c r="E27" s="93" t="s">
        <v>237</v>
      </c>
      <c r="F27" s="93"/>
      <c r="G27" s="95">
        <f>G28</f>
        <v>534.70000000000005</v>
      </c>
      <c r="H27" s="95">
        <f>H28</f>
        <v>534.70000000000005</v>
      </c>
    </row>
    <row r="28" spans="1:8" ht="93.75" customHeight="1" x14ac:dyDescent="0.25">
      <c r="A28" s="93" t="s">
        <v>234</v>
      </c>
      <c r="B28" s="96" t="s">
        <v>366</v>
      </c>
      <c r="C28" s="94" t="s">
        <v>38</v>
      </c>
      <c r="D28" s="94" t="s">
        <v>42</v>
      </c>
      <c r="E28" s="93" t="s">
        <v>237</v>
      </c>
      <c r="F28" s="93">
        <v>100</v>
      </c>
      <c r="G28" s="95">
        <f>G29</f>
        <v>534.70000000000005</v>
      </c>
      <c r="H28" s="95">
        <f>H29</f>
        <v>534.70000000000005</v>
      </c>
    </row>
    <row r="29" spans="1:8" ht="42" customHeight="1" x14ac:dyDescent="0.25">
      <c r="A29" s="93" t="s">
        <v>235</v>
      </c>
      <c r="B29" s="96" t="s">
        <v>366</v>
      </c>
      <c r="C29" s="94" t="s">
        <v>38</v>
      </c>
      <c r="D29" s="94" t="s">
        <v>42</v>
      </c>
      <c r="E29" s="93" t="s">
        <v>237</v>
      </c>
      <c r="F29" s="93">
        <v>120</v>
      </c>
      <c r="G29" s="95">
        <v>534.70000000000005</v>
      </c>
      <c r="H29" s="95">
        <v>534.70000000000005</v>
      </c>
    </row>
    <row r="30" spans="1:8" ht="49.5" customHeight="1" x14ac:dyDescent="0.25">
      <c r="A30" s="97" t="s">
        <v>243</v>
      </c>
      <c r="B30" s="96" t="s">
        <v>366</v>
      </c>
      <c r="C30" s="94" t="s">
        <v>38</v>
      </c>
      <c r="D30" s="94" t="s">
        <v>42</v>
      </c>
      <c r="E30" s="97" t="s">
        <v>369</v>
      </c>
      <c r="F30" s="99"/>
      <c r="G30" s="95">
        <f>G31</f>
        <v>1570</v>
      </c>
      <c r="H30" s="95">
        <f>H31</f>
        <v>1570</v>
      </c>
    </row>
    <row r="31" spans="1:8" ht="60" customHeight="1" x14ac:dyDescent="0.25">
      <c r="A31" s="93" t="s">
        <v>234</v>
      </c>
      <c r="B31" s="96" t="s">
        <v>366</v>
      </c>
      <c r="C31" s="94" t="s">
        <v>38</v>
      </c>
      <c r="D31" s="94" t="s">
        <v>42</v>
      </c>
      <c r="E31" s="97" t="s">
        <v>369</v>
      </c>
      <c r="F31" s="93">
        <v>100</v>
      </c>
      <c r="G31" s="95">
        <f>G32</f>
        <v>1570</v>
      </c>
      <c r="H31" s="95">
        <f>H32</f>
        <v>1570</v>
      </c>
    </row>
    <row r="32" spans="1:8" ht="40.5" customHeight="1" x14ac:dyDescent="0.25">
      <c r="A32" s="93" t="s">
        <v>235</v>
      </c>
      <c r="B32" s="96" t="s">
        <v>366</v>
      </c>
      <c r="C32" s="94" t="s">
        <v>38</v>
      </c>
      <c r="D32" s="94" t="s">
        <v>42</v>
      </c>
      <c r="E32" s="97" t="s">
        <v>369</v>
      </c>
      <c r="F32" s="93">
        <v>120</v>
      </c>
      <c r="G32" s="95">
        <v>1570</v>
      </c>
      <c r="H32" s="106">
        <v>1570</v>
      </c>
    </row>
    <row r="33" spans="1:8" ht="41.25" customHeight="1" x14ac:dyDescent="0.25">
      <c r="A33" s="93" t="s">
        <v>244</v>
      </c>
      <c r="B33" s="96" t="s">
        <v>366</v>
      </c>
      <c r="C33" s="94" t="s">
        <v>38</v>
      </c>
      <c r="D33" s="94" t="s">
        <v>42</v>
      </c>
      <c r="E33" s="93" t="s">
        <v>241</v>
      </c>
      <c r="F33" s="93">
        <v>200</v>
      </c>
      <c r="G33" s="95">
        <f>G34</f>
        <v>1727.1</v>
      </c>
      <c r="H33" s="95">
        <f>H34</f>
        <v>1657.2</v>
      </c>
    </row>
    <row r="34" spans="1:8" ht="60" customHeight="1" x14ac:dyDescent="0.25">
      <c r="A34" s="93" t="s">
        <v>245</v>
      </c>
      <c r="B34" s="96" t="s">
        <v>366</v>
      </c>
      <c r="C34" s="94" t="s">
        <v>38</v>
      </c>
      <c r="D34" s="94" t="s">
        <v>42</v>
      </c>
      <c r="E34" s="93" t="s">
        <v>241</v>
      </c>
      <c r="F34" s="93">
        <v>240</v>
      </c>
      <c r="G34" s="95">
        <v>1727.1</v>
      </c>
      <c r="H34" s="106">
        <v>1657.2</v>
      </c>
    </row>
    <row r="35" spans="1:8" ht="66.75" customHeight="1" x14ac:dyDescent="0.25">
      <c r="A35" s="90" t="s">
        <v>87</v>
      </c>
      <c r="B35" s="98" t="s">
        <v>366</v>
      </c>
      <c r="C35" s="90" t="s">
        <v>38</v>
      </c>
      <c r="D35" s="90" t="s">
        <v>88</v>
      </c>
      <c r="E35" s="90"/>
      <c r="F35" s="90"/>
      <c r="G35" s="92">
        <f t="shared" ref="G35:H38" si="0">G36</f>
        <v>20</v>
      </c>
      <c r="H35" s="92">
        <f t="shared" si="0"/>
        <v>20</v>
      </c>
    </row>
    <row r="36" spans="1:8" ht="22.5" customHeight="1" x14ac:dyDescent="0.25">
      <c r="A36" s="94" t="s">
        <v>246</v>
      </c>
      <c r="B36" s="96" t="s">
        <v>366</v>
      </c>
      <c r="C36" s="94" t="s">
        <v>38</v>
      </c>
      <c r="D36" s="94" t="s">
        <v>88</v>
      </c>
      <c r="E36" s="94" t="s">
        <v>247</v>
      </c>
      <c r="F36" s="90"/>
      <c r="G36" s="95">
        <f t="shared" si="0"/>
        <v>20</v>
      </c>
      <c r="H36" s="95">
        <f t="shared" si="0"/>
        <v>20</v>
      </c>
    </row>
    <row r="37" spans="1:8" ht="83.25" customHeight="1" x14ac:dyDescent="0.25">
      <c r="A37" s="93" t="s">
        <v>248</v>
      </c>
      <c r="B37" s="96" t="s">
        <v>366</v>
      </c>
      <c r="C37" s="94" t="s">
        <v>38</v>
      </c>
      <c r="D37" s="94" t="s">
        <v>88</v>
      </c>
      <c r="E37" s="93" t="s">
        <v>249</v>
      </c>
      <c r="F37" s="93"/>
      <c r="G37" s="95">
        <f t="shared" si="0"/>
        <v>20</v>
      </c>
      <c r="H37" s="95">
        <f t="shared" si="0"/>
        <v>20</v>
      </c>
    </row>
    <row r="38" spans="1:8" ht="20.25" customHeight="1" x14ac:dyDescent="0.25">
      <c r="A38" s="93" t="s">
        <v>250</v>
      </c>
      <c r="B38" s="96" t="s">
        <v>366</v>
      </c>
      <c r="C38" s="94" t="s">
        <v>38</v>
      </c>
      <c r="D38" s="94" t="s">
        <v>88</v>
      </c>
      <c r="E38" s="93" t="s">
        <v>249</v>
      </c>
      <c r="F38" s="93">
        <v>500</v>
      </c>
      <c r="G38" s="95">
        <f t="shared" si="0"/>
        <v>20</v>
      </c>
      <c r="H38" s="95">
        <f t="shared" si="0"/>
        <v>20</v>
      </c>
    </row>
    <row r="39" spans="1:8" ht="60" customHeight="1" x14ac:dyDescent="0.25">
      <c r="A39" s="93" t="s">
        <v>19</v>
      </c>
      <c r="B39" s="96" t="s">
        <v>366</v>
      </c>
      <c r="C39" s="94" t="s">
        <v>38</v>
      </c>
      <c r="D39" s="94" t="s">
        <v>88</v>
      </c>
      <c r="E39" s="93" t="s">
        <v>249</v>
      </c>
      <c r="F39" s="93">
        <v>540</v>
      </c>
      <c r="G39" s="95">
        <v>20</v>
      </c>
      <c r="H39" s="106">
        <v>20</v>
      </c>
    </row>
    <row r="40" spans="1:8" ht="24.75" customHeight="1" x14ac:dyDescent="0.25">
      <c r="A40" s="90" t="s">
        <v>160</v>
      </c>
      <c r="B40" s="98" t="s">
        <v>366</v>
      </c>
      <c r="C40" s="90" t="s">
        <v>38</v>
      </c>
      <c r="D40" s="90" t="s">
        <v>44</v>
      </c>
      <c r="E40" s="90"/>
      <c r="F40" s="90"/>
      <c r="G40" s="92">
        <f t="shared" ref="G40:H43" si="1">G41</f>
        <v>0</v>
      </c>
      <c r="H40" s="92">
        <f t="shared" si="1"/>
        <v>0</v>
      </c>
    </row>
    <row r="41" spans="1:8" ht="31.5" customHeight="1" x14ac:dyDescent="0.25">
      <c r="A41" s="94" t="s">
        <v>246</v>
      </c>
      <c r="B41" s="96" t="s">
        <v>366</v>
      </c>
      <c r="C41" s="100" t="s">
        <v>38</v>
      </c>
      <c r="D41" s="100" t="s">
        <v>44</v>
      </c>
      <c r="E41" s="100" t="s">
        <v>247</v>
      </c>
      <c r="F41" s="90"/>
      <c r="G41" s="92">
        <f t="shared" si="1"/>
        <v>0</v>
      </c>
      <c r="H41" s="92">
        <f t="shared" si="1"/>
        <v>0</v>
      </c>
    </row>
    <row r="42" spans="1:8" ht="18.75" customHeight="1" x14ac:dyDescent="0.25">
      <c r="A42" s="100" t="s">
        <v>251</v>
      </c>
      <c r="B42" s="96" t="s">
        <v>366</v>
      </c>
      <c r="C42" s="94" t="s">
        <v>38</v>
      </c>
      <c r="D42" s="94" t="s">
        <v>44</v>
      </c>
      <c r="E42" s="94" t="s">
        <v>252</v>
      </c>
      <c r="F42" s="94"/>
      <c r="G42" s="95">
        <f t="shared" si="1"/>
        <v>0</v>
      </c>
      <c r="H42" s="95">
        <f t="shared" si="1"/>
        <v>0</v>
      </c>
    </row>
    <row r="43" spans="1:8" ht="19.5" customHeight="1" x14ac:dyDescent="0.25">
      <c r="A43" s="94" t="s">
        <v>253</v>
      </c>
      <c r="B43" s="96" t="s">
        <v>366</v>
      </c>
      <c r="C43" s="94" t="s">
        <v>38</v>
      </c>
      <c r="D43" s="94" t="s">
        <v>44</v>
      </c>
      <c r="E43" s="94" t="s">
        <v>252</v>
      </c>
      <c r="F43" s="94" t="s">
        <v>254</v>
      </c>
      <c r="G43" s="95">
        <f t="shared" si="1"/>
        <v>0</v>
      </c>
      <c r="H43" s="95">
        <f t="shared" si="1"/>
        <v>0</v>
      </c>
    </row>
    <row r="44" spans="1:8" ht="26.25" customHeight="1" x14ac:dyDescent="0.25">
      <c r="A44" s="94" t="s">
        <v>255</v>
      </c>
      <c r="B44" s="96" t="s">
        <v>366</v>
      </c>
      <c r="C44" s="94" t="s">
        <v>38</v>
      </c>
      <c r="D44" s="94" t="s">
        <v>44</v>
      </c>
      <c r="E44" s="94" t="s">
        <v>252</v>
      </c>
      <c r="F44" s="94" t="s">
        <v>256</v>
      </c>
      <c r="G44" s="95">
        <v>0</v>
      </c>
      <c r="H44" s="106">
        <v>0</v>
      </c>
    </row>
    <row r="45" spans="1:8" ht="30.75" customHeight="1" x14ac:dyDescent="0.25">
      <c r="A45" s="90" t="s">
        <v>45</v>
      </c>
      <c r="B45" s="98" t="s">
        <v>366</v>
      </c>
      <c r="C45" s="90" t="s">
        <v>38</v>
      </c>
      <c r="D45" s="90" t="s">
        <v>46</v>
      </c>
      <c r="E45" s="90"/>
      <c r="F45" s="90"/>
      <c r="G45" s="92">
        <f>G46+G53+G72+G68</f>
        <v>4274.8</v>
      </c>
      <c r="H45" s="92">
        <f>H46+H53+H72+H68</f>
        <v>4103.3</v>
      </c>
    </row>
    <row r="46" spans="1:8" ht="69.75" customHeight="1" x14ac:dyDescent="0.25">
      <c r="A46" s="93" t="s">
        <v>230</v>
      </c>
      <c r="B46" s="96" t="s">
        <v>366</v>
      </c>
      <c r="C46" s="94" t="s">
        <v>38</v>
      </c>
      <c r="D46" s="94" t="s">
        <v>46</v>
      </c>
      <c r="E46" s="93" t="s">
        <v>231</v>
      </c>
      <c r="F46" s="93"/>
      <c r="G46" s="95">
        <f>G47+G50</f>
        <v>883.3</v>
      </c>
      <c r="H46" s="95">
        <f>H47+H50</f>
        <v>849.59999999999991</v>
      </c>
    </row>
    <row r="47" spans="1:8" ht="60" customHeight="1" x14ac:dyDescent="0.25">
      <c r="A47" s="93" t="s">
        <v>257</v>
      </c>
      <c r="B47" s="96" t="s">
        <v>366</v>
      </c>
      <c r="C47" s="94" t="s">
        <v>38</v>
      </c>
      <c r="D47" s="94" t="s">
        <v>46</v>
      </c>
      <c r="E47" s="93" t="s">
        <v>258</v>
      </c>
      <c r="F47" s="93"/>
      <c r="G47" s="95">
        <f>G48</f>
        <v>315.2</v>
      </c>
      <c r="H47" s="95">
        <f>H48</f>
        <v>315.2</v>
      </c>
    </row>
    <row r="48" spans="1:8" ht="37.5" customHeight="1" x14ac:dyDescent="0.25">
      <c r="A48" s="93" t="s">
        <v>244</v>
      </c>
      <c r="B48" s="96" t="s">
        <v>366</v>
      </c>
      <c r="C48" s="94" t="s">
        <v>38</v>
      </c>
      <c r="D48" s="94" t="s">
        <v>46</v>
      </c>
      <c r="E48" s="93" t="s">
        <v>258</v>
      </c>
      <c r="F48" s="93">
        <v>200</v>
      </c>
      <c r="G48" s="95">
        <f>G49</f>
        <v>315.2</v>
      </c>
      <c r="H48" s="95">
        <f>H49</f>
        <v>315.2</v>
      </c>
    </row>
    <row r="49" spans="1:8" ht="54.75" customHeight="1" x14ac:dyDescent="0.25">
      <c r="A49" s="93" t="s">
        <v>245</v>
      </c>
      <c r="B49" s="96" t="s">
        <v>366</v>
      </c>
      <c r="C49" s="94" t="s">
        <v>38</v>
      </c>
      <c r="D49" s="94" t="s">
        <v>46</v>
      </c>
      <c r="E49" s="93" t="s">
        <v>258</v>
      </c>
      <c r="F49" s="93">
        <v>240</v>
      </c>
      <c r="G49" s="95">
        <v>315.2</v>
      </c>
      <c r="H49" s="106">
        <v>315.2</v>
      </c>
    </row>
    <row r="50" spans="1:8" ht="41.25" customHeight="1" x14ac:dyDescent="0.25">
      <c r="A50" s="93" t="s">
        <v>240</v>
      </c>
      <c r="B50" s="96" t="s">
        <v>366</v>
      </c>
      <c r="C50" s="94" t="s">
        <v>38</v>
      </c>
      <c r="D50" s="94" t="s">
        <v>46</v>
      </c>
      <c r="E50" s="93" t="s">
        <v>241</v>
      </c>
      <c r="F50" s="93"/>
      <c r="G50" s="95">
        <f>G51</f>
        <v>568.1</v>
      </c>
      <c r="H50" s="95">
        <f>H51</f>
        <v>534.4</v>
      </c>
    </row>
    <row r="51" spans="1:8" ht="41.25" customHeight="1" x14ac:dyDescent="0.25">
      <c r="A51" s="93" t="s">
        <v>244</v>
      </c>
      <c r="B51" s="96" t="s">
        <v>366</v>
      </c>
      <c r="C51" s="94" t="s">
        <v>38</v>
      </c>
      <c r="D51" s="94" t="s">
        <v>46</v>
      </c>
      <c r="E51" s="93" t="s">
        <v>241</v>
      </c>
      <c r="F51" s="93">
        <v>200</v>
      </c>
      <c r="G51" s="95">
        <f>G52</f>
        <v>568.1</v>
      </c>
      <c r="H51" s="95">
        <f>H52</f>
        <v>534.4</v>
      </c>
    </row>
    <row r="52" spans="1:8" ht="60" customHeight="1" x14ac:dyDescent="0.25">
      <c r="A52" s="93" t="s">
        <v>245</v>
      </c>
      <c r="B52" s="96" t="s">
        <v>366</v>
      </c>
      <c r="C52" s="94" t="s">
        <v>38</v>
      </c>
      <c r="D52" s="94" t="s">
        <v>46</v>
      </c>
      <c r="E52" s="93" t="s">
        <v>241</v>
      </c>
      <c r="F52" s="93">
        <v>240</v>
      </c>
      <c r="G52" s="95">
        <v>568.1</v>
      </c>
      <c r="H52" s="106">
        <v>534.4</v>
      </c>
    </row>
    <row r="53" spans="1:8" ht="77.25" customHeight="1" x14ac:dyDescent="0.25">
      <c r="A53" s="93" t="s">
        <v>259</v>
      </c>
      <c r="B53" s="96" t="s">
        <v>366</v>
      </c>
      <c r="C53" s="94" t="s">
        <v>38</v>
      </c>
      <c r="D53" s="94" t="s">
        <v>46</v>
      </c>
      <c r="E53" s="93" t="s">
        <v>260</v>
      </c>
      <c r="F53" s="99"/>
      <c r="G53" s="95">
        <f>G54+G64+G57+G60</f>
        <v>2727.5</v>
      </c>
      <c r="H53" s="95">
        <f>H54+H64+H57+H60</f>
        <v>2598.4000000000005</v>
      </c>
    </row>
    <row r="54" spans="1:8" ht="53.25" customHeight="1" x14ac:dyDescent="0.25">
      <c r="A54" s="93" t="s">
        <v>261</v>
      </c>
      <c r="B54" s="96" t="s">
        <v>366</v>
      </c>
      <c r="C54" s="94" t="s">
        <v>38</v>
      </c>
      <c r="D54" s="94" t="s">
        <v>46</v>
      </c>
      <c r="E54" s="93" t="s">
        <v>262</v>
      </c>
      <c r="F54" s="93"/>
      <c r="G54" s="95">
        <f>G55</f>
        <v>2336.4</v>
      </c>
      <c r="H54" s="95">
        <f>H55</f>
        <v>2242.3000000000002</v>
      </c>
    </row>
    <row r="55" spans="1:8" ht="38.25" customHeight="1" x14ac:dyDescent="0.25">
      <c r="A55" s="93" t="s">
        <v>244</v>
      </c>
      <c r="B55" s="96" t="s">
        <v>366</v>
      </c>
      <c r="C55" s="94" t="s">
        <v>38</v>
      </c>
      <c r="D55" s="94" t="s">
        <v>46</v>
      </c>
      <c r="E55" s="101" t="s">
        <v>262</v>
      </c>
      <c r="F55" s="93">
        <v>200</v>
      </c>
      <c r="G55" s="95">
        <f>G56</f>
        <v>2336.4</v>
      </c>
      <c r="H55" s="95">
        <f>H56</f>
        <v>2242.3000000000002</v>
      </c>
    </row>
    <row r="56" spans="1:8" ht="60" customHeight="1" x14ac:dyDescent="0.25">
      <c r="A56" s="93" t="s">
        <v>245</v>
      </c>
      <c r="B56" s="96" t="s">
        <v>366</v>
      </c>
      <c r="C56" s="94" t="s">
        <v>38</v>
      </c>
      <c r="D56" s="94" t="s">
        <v>46</v>
      </c>
      <c r="E56" s="101" t="s">
        <v>262</v>
      </c>
      <c r="F56" s="93">
        <v>240</v>
      </c>
      <c r="G56" s="95">
        <v>2336.4</v>
      </c>
      <c r="H56" s="106">
        <v>2242.3000000000002</v>
      </c>
    </row>
    <row r="57" spans="1:8" ht="60" customHeight="1" x14ac:dyDescent="0.25">
      <c r="A57" s="93" t="s">
        <v>263</v>
      </c>
      <c r="B57" s="96" t="s">
        <v>366</v>
      </c>
      <c r="C57" s="94" t="s">
        <v>38</v>
      </c>
      <c r="D57" s="94" t="s">
        <v>46</v>
      </c>
      <c r="E57" s="101" t="s">
        <v>264</v>
      </c>
      <c r="F57" s="93"/>
      <c r="G57" s="95">
        <f>G58</f>
        <v>161.4</v>
      </c>
      <c r="H57" s="95">
        <f>H58</f>
        <v>161.4</v>
      </c>
    </row>
    <row r="58" spans="1:8" ht="37.5" customHeight="1" x14ac:dyDescent="0.25">
      <c r="A58" s="93" t="s">
        <v>244</v>
      </c>
      <c r="B58" s="96" t="s">
        <v>366</v>
      </c>
      <c r="C58" s="94" t="s">
        <v>38</v>
      </c>
      <c r="D58" s="94" t="s">
        <v>46</v>
      </c>
      <c r="E58" s="101" t="s">
        <v>264</v>
      </c>
      <c r="F58" s="93">
        <v>200</v>
      </c>
      <c r="G58" s="95">
        <f>G59</f>
        <v>161.4</v>
      </c>
      <c r="H58" s="95">
        <f>H59</f>
        <v>161.4</v>
      </c>
    </row>
    <row r="59" spans="1:8" ht="60" customHeight="1" x14ac:dyDescent="0.25">
      <c r="A59" s="93" t="s">
        <v>245</v>
      </c>
      <c r="B59" s="96" t="s">
        <v>366</v>
      </c>
      <c r="C59" s="94" t="s">
        <v>38</v>
      </c>
      <c r="D59" s="94" t="s">
        <v>46</v>
      </c>
      <c r="E59" s="101" t="s">
        <v>264</v>
      </c>
      <c r="F59" s="93">
        <v>240</v>
      </c>
      <c r="G59" s="95">
        <v>161.4</v>
      </c>
      <c r="H59" s="106">
        <v>161.4</v>
      </c>
    </row>
    <row r="60" spans="1:8" ht="37.5" customHeight="1" x14ac:dyDescent="0.25">
      <c r="A60" s="93" t="s">
        <v>265</v>
      </c>
      <c r="B60" s="96" t="s">
        <v>366</v>
      </c>
      <c r="C60" s="94" t="s">
        <v>38</v>
      </c>
      <c r="D60" s="94" t="s">
        <v>46</v>
      </c>
      <c r="E60" s="101" t="s">
        <v>266</v>
      </c>
      <c r="F60" s="93"/>
      <c r="G60" s="95">
        <f t="shared" ref="G60:H62" si="2">G61</f>
        <v>114.5</v>
      </c>
      <c r="H60" s="95">
        <f t="shared" si="2"/>
        <v>104.4</v>
      </c>
    </row>
    <row r="61" spans="1:8" ht="72.75" customHeight="1" x14ac:dyDescent="0.25">
      <c r="A61" s="93" t="s">
        <v>267</v>
      </c>
      <c r="B61" s="96" t="s">
        <v>366</v>
      </c>
      <c r="C61" s="94" t="s">
        <v>38</v>
      </c>
      <c r="D61" s="94" t="s">
        <v>46</v>
      </c>
      <c r="E61" s="101" t="s">
        <v>268</v>
      </c>
      <c r="F61" s="93"/>
      <c r="G61" s="95">
        <f t="shared" si="2"/>
        <v>114.5</v>
      </c>
      <c r="H61" s="95">
        <f t="shared" si="2"/>
        <v>104.4</v>
      </c>
    </row>
    <row r="62" spans="1:8" ht="39" customHeight="1" x14ac:dyDescent="0.25">
      <c r="A62" s="93" t="s">
        <v>244</v>
      </c>
      <c r="B62" s="96" t="s">
        <v>366</v>
      </c>
      <c r="C62" s="94" t="s">
        <v>38</v>
      </c>
      <c r="D62" s="94" t="s">
        <v>46</v>
      </c>
      <c r="E62" s="101" t="s">
        <v>268</v>
      </c>
      <c r="F62" s="93">
        <v>200</v>
      </c>
      <c r="G62" s="95">
        <f t="shared" si="2"/>
        <v>114.5</v>
      </c>
      <c r="H62" s="95">
        <f t="shared" si="2"/>
        <v>104.4</v>
      </c>
    </row>
    <row r="63" spans="1:8" ht="51.75" customHeight="1" x14ac:dyDescent="0.25">
      <c r="A63" s="93" t="s">
        <v>245</v>
      </c>
      <c r="B63" s="96" t="s">
        <v>366</v>
      </c>
      <c r="C63" s="94" t="s">
        <v>38</v>
      </c>
      <c r="D63" s="94" t="s">
        <v>46</v>
      </c>
      <c r="E63" s="101" t="s">
        <v>268</v>
      </c>
      <c r="F63" s="93">
        <v>240</v>
      </c>
      <c r="G63" s="95">
        <v>114.5</v>
      </c>
      <c r="H63" s="106">
        <v>104.4</v>
      </c>
    </row>
    <row r="64" spans="1:8" ht="32.25" customHeight="1" x14ac:dyDescent="0.25">
      <c r="A64" s="93" t="s">
        <v>269</v>
      </c>
      <c r="B64" s="96" t="s">
        <v>366</v>
      </c>
      <c r="C64" s="94" t="s">
        <v>38</v>
      </c>
      <c r="D64" s="94" t="s">
        <v>46</v>
      </c>
      <c r="E64" s="101" t="s">
        <v>270</v>
      </c>
      <c r="F64" s="93"/>
      <c r="G64" s="95">
        <f t="shared" ref="G64:H66" si="3">G65</f>
        <v>115.2</v>
      </c>
      <c r="H64" s="95">
        <f t="shared" si="3"/>
        <v>90.3</v>
      </c>
    </row>
    <row r="65" spans="1:8" ht="68.25" customHeight="1" x14ac:dyDescent="0.25">
      <c r="A65" s="93" t="s">
        <v>267</v>
      </c>
      <c r="B65" s="96" t="s">
        <v>366</v>
      </c>
      <c r="C65" s="94" t="s">
        <v>38</v>
      </c>
      <c r="D65" s="94" t="s">
        <v>46</v>
      </c>
      <c r="E65" s="101" t="s">
        <v>271</v>
      </c>
      <c r="F65" s="93"/>
      <c r="G65" s="95">
        <f t="shared" si="3"/>
        <v>115.2</v>
      </c>
      <c r="H65" s="95">
        <f t="shared" si="3"/>
        <v>90.3</v>
      </c>
    </row>
    <row r="66" spans="1:8" ht="39.75" customHeight="1" x14ac:dyDescent="0.25">
      <c r="A66" s="93" t="s">
        <v>244</v>
      </c>
      <c r="B66" s="96" t="s">
        <v>366</v>
      </c>
      <c r="C66" s="94" t="s">
        <v>38</v>
      </c>
      <c r="D66" s="94" t="s">
        <v>46</v>
      </c>
      <c r="E66" s="101" t="s">
        <v>271</v>
      </c>
      <c r="F66" s="93">
        <v>200</v>
      </c>
      <c r="G66" s="95">
        <f t="shared" si="3"/>
        <v>115.2</v>
      </c>
      <c r="H66" s="95">
        <f t="shared" si="3"/>
        <v>90.3</v>
      </c>
    </row>
    <row r="67" spans="1:8" ht="48" customHeight="1" x14ac:dyDescent="0.25">
      <c r="A67" s="93" t="s">
        <v>245</v>
      </c>
      <c r="B67" s="96" t="s">
        <v>366</v>
      </c>
      <c r="C67" s="94" t="s">
        <v>38</v>
      </c>
      <c r="D67" s="94" t="s">
        <v>46</v>
      </c>
      <c r="E67" s="101" t="s">
        <v>271</v>
      </c>
      <c r="F67" s="93">
        <v>240</v>
      </c>
      <c r="G67" s="95">
        <v>115.2</v>
      </c>
      <c r="H67" s="106">
        <v>90.3</v>
      </c>
    </row>
    <row r="68" spans="1:8" ht="68.25" customHeight="1" x14ac:dyDescent="0.25">
      <c r="A68" s="97" t="s">
        <v>272</v>
      </c>
      <c r="B68" s="96" t="s">
        <v>366</v>
      </c>
      <c r="C68" s="94" t="s">
        <v>38</v>
      </c>
      <c r="D68" s="94" t="s">
        <v>46</v>
      </c>
      <c r="E68" s="97"/>
      <c r="F68" s="97"/>
      <c r="G68" s="95">
        <f t="shared" ref="G68:H70" si="4">G69</f>
        <v>110</v>
      </c>
      <c r="H68" s="95">
        <f t="shared" si="4"/>
        <v>110</v>
      </c>
    </row>
    <row r="69" spans="1:8" ht="37.5" customHeight="1" x14ac:dyDescent="0.25">
      <c r="A69" s="97" t="s">
        <v>273</v>
      </c>
      <c r="B69" s="96" t="s">
        <v>366</v>
      </c>
      <c r="C69" s="94" t="s">
        <v>38</v>
      </c>
      <c r="D69" s="94" t="s">
        <v>46</v>
      </c>
      <c r="E69" s="97" t="s">
        <v>274</v>
      </c>
      <c r="F69" s="97"/>
      <c r="G69" s="95">
        <f t="shared" si="4"/>
        <v>110</v>
      </c>
      <c r="H69" s="95">
        <f t="shared" si="4"/>
        <v>110</v>
      </c>
    </row>
    <row r="70" spans="1:8" ht="39.75" customHeight="1" x14ac:dyDescent="0.25">
      <c r="A70" s="97" t="s">
        <v>244</v>
      </c>
      <c r="B70" s="96" t="s">
        <v>366</v>
      </c>
      <c r="C70" s="94" t="s">
        <v>38</v>
      </c>
      <c r="D70" s="94" t="s">
        <v>46</v>
      </c>
      <c r="E70" s="97" t="s">
        <v>275</v>
      </c>
      <c r="F70" s="97">
        <v>200</v>
      </c>
      <c r="G70" s="95">
        <f t="shared" si="4"/>
        <v>110</v>
      </c>
      <c r="H70" s="95">
        <f t="shared" si="4"/>
        <v>110</v>
      </c>
    </row>
    <row r="71" spans="1:8" ht="60" customHeight="1" x14ac:dyDescent="0.25">
      <c r="A71" s="97" t="s">
        <v>245</v>
      </c>
      <c r="B71" s="96" t="s">
        <v>366</v>
      </c>
      <c r="C71" s="94" t="s">
        <v>38</v>
      </c>
      <c r="D71" s="94" t="s">
        <v>46</v>
      </c>
      <c r="E71" s="97" t="s">
        <v>276</v>
      </c>
      <c r="F71" s="97">
        <v>240</v>
      </c>
      <c r="G71" s="95">
        <v>110</v>
      </c>
      <c r="H71" s="106">
        <v>110</v>
      </c>
    </row>
    <row r="72" spans="1:8" ht="23.25" customHeight="1" x14ac:dyDescent="0.25">
      <c r="A72" s="94" t="s">
        <v>246</v>
      </c>
      <c r="B72" s="96" t="s">
        <v>366</v>
      </c>
      <c r="C72" s="100" t="s">
        <v>38</v>
      </c>
      <c r="D72" s="100" t="s">
        <v>46</v>
      </c>
      <c r="E72" s="100" t="s">
        <v>247</v>
      </c>
      <c r="F72" s="93"/>
      <c r="G72" s="95">
        <f>G73+G76</f>
        <v>554</v>
      </c>
      <c r="H72" s="95">
        <f>H73+H76</f>
        <v>545.29999999999995</v>
      </c>
    </row>
    <row r="73" spans="1:8" ht="36" customHeight="1" x14ac:dyDescent="0.25">
      <c r="A73" s="93" t="s">
        <v>277</v>
      </c>
      <c r="B73" s="96" t="s">
        <v>366</v>
      </c>
      <c r="C73" s="94" t="s">
        <v>38</v>
      </c>
      <c r="D73" s="94" t="s">
        <v>46</v>
      </c>
      <c r="E73" s="93" t="s">
        <v>278</v>
      </c>
      <c r="F73" s="93"/>
      <c r="G73" s="95">
        <f>G74</f>
        <v>549</v>
      </c>
      <c r="H73" s="95">
        <f>H74</f>
        <v>540.29999999999995</v>
      </c>
    </row>
    <row r="74" spans="1:8" ht="34.5" customHeight="1" x14ac:dyDescent="0.25">
      <c r="A74" s="93" t="s">
        <v>244</v>
      </c>
      <c r="B74" s="96" t="s">
        <v>366</v>
      </c>
      <c r="C74" s="94" t="s">
        <v>38</v>
      </c>
      <c r="D74" s="94" t="s">
        <v>46</v>
      </c>
      <c r="E74" s="93" t="s">
        <v>278</v>
      </c>
      <c r="F74" s="93">
        <v>200</v>
      </c>
      <c r="G74" s="95">
        <f>G75</f>
        <v>549</v>
      </c>
      <c r="H74" s="95">
        <f>H75</f>
        <v>540.29999999999995</v>
      </c>
    </row>
    <row r="75" spans="1:8" ht="48" customHeight="1" x14ac:dyDescent="0.25">
      <c r="A75" s="93" t="s">
        <v>245</v>
      </c>
      <c r="B75" s="96" t="s">
        <v>366</v>
      </c>
      <c r="C75" s="94" t="s">
        <v>38</v>
      </c>
      <c r="D75" s="94" t="s">
        <v>46</v>
      </c>
      <c r="E75" s="93" t="s">
        <v>278</v>
      </c>
      <c r="F75" s="93">
        <v>240</v>
      </c>
      <c r="G75" s="95">
        <v>549</v>
      </c>
      <c r="H75" s="106">
        <v>540.29999999999995</v>
      </c>
    </row>
    <row r="76" spans="1:8" ht="28.5" customHeight="1" x14ac:dyDescent="0.25">
      <c r="A76" s="94" t="s">
        <v>253</v>
      </c>
      <c r="B76" s="96" t="s">
        <v>366</v>
      </c>
      <c r="C76" s="94" t="s">
        <v>38</v>
      </c>
      <c r="D76" s="94" t="s">
        <v>46</v>
      </c>
      <c r="E76" s="93" t="s">
        <v>278</v>
      </c>
      <c r="F76" s="93">
        <v>800</v>
      </c>
      <c r="G76" s="95">
        <f>G77</f>
        <v>5</v>
      </c>
      <c r="H76" s="95">
        <f>H77</f>
        <v>5</v>
      </c>
    </row>
    <row r="77" spans="1:8" ht="24.75" customHeight="1" x14ac:dyDescent="0.25">
      <c r="A77" s="93" t="s">
        <v>279</v>
      </c>
      <c r="B77" s="96" t="s">
        <v>366</v>
      </c>
      <c r="C77" s="94" t="s">
        <v>38</v>
      </c>
      <c r="D77" s="94" t="s">
        <v>46</v>
      </c>
      <c r="E77" s="93" t="s">
        <v>278</v>
      </c>
      <c r="F77" s="93">
        <v>830</v>
      </c>
      <c r="G77" s="95">
        <v>5</v>
      </c>
      <c r="H77" s="106">
        <v>5</v>
      </c>
    </row>
    <row r="78" spans="1:8" ht="21.75" customHeight="1" x14ac:dyDescent="0.25">
      <c r="A78" s="90" t="s">
        <v>70</v>
      </c>
      <c r="B78" s="98" t="s">
        <v>366</v>
      </c>
      <c r="C78" s="90" t="s">
        <v>39</v>
      </c>
      <c r="D78" s="90" t="s">
        <v>229</v>
      </c>
      <c r="E78" s="90"/>
      <c r="F78" s="90"/>
      <c r="G78" s="92">
        <f>G79</f>
        <v>2205.6</v>
      </c>
      <c r="H78" s="92">
        <f>H79</f>
        <v>2203.6999999999998</v>
      </c>
    </row>
    <row r="79" spans="1:8" ht="32.25" customHeight="1" x14ac:dyDescent="0.25">
      <c r="A79" s="90" t="s">
        <v>69</v>
      </c>
      <c r="B79" s="98" t="s">
        <v>366</v>
      </c>
      <c r="C79" s="90" t="s">
        <v>39</v>
      </c>
      <c r="D79" s="90" t="s">
        <v>40</v>
      </c>
      <c r="E79" s="90"/>
      <c r="F79" s="90"/>
      <c r="G79" s="92">
        <f>G80</f>
        <v>2205.6</v>
      </c>
      <c r="H79" s="92">
        <f>H80</f>
        <v>2203.6999999999998</v>
      </c>
    </row>
    <row r="80" spans="1:8" ht="84.75" customHeight="1" x14ac:dyDescent="0.25">
      <c r="A80" s="93" t="s">
        <v>280</v>
      </c>
      <c r="B80" s="96" t="s">
        <v>366</v>
      </c>
      <c r="C80" s="94" t="s">
        <v>39</v>
      </c>
      <c r="D80" s="94" t="s">
        <v>40</v>
      </c>
      <c r="E80" s="93" t="s">
        <v>281</v>
      </c>
      <c r="F80" s="99"/>
      <c r="G80" s="95">
        <f>G81+G84</f>
        <v>2205.6</v>
      </c>
      <c r="H80" s="95">
        <f>H81+H84</f>
        <v>2203.6999999999998</v>
      </c>
    </row>
    <row r="81" spans="1:8" ht="50.25" customHeight="1" x14ac:dyDescent="0.25">
      <c r="A81" s="93" t="s">
        <v>282</v>
      </c>
      <c r="B81" s="96" t="s">
        <v>366</v>
      </c>
      <c r="C81" s="94" t="s">
        <v>39</v>
      </c>
      <c r="D81" s="94" t="s">
        <v>40</v>
      </c>
      <c r="E81" s="93" t="s">
        <v>283</v>
      </c>
      <c r="F81" s="93"/>
      <c r="G81" s="95">
        <f>G82</f>
        <v>1443</v>
      </c>
      <c r="H81" s="95">
        <f>H82</f>
        <v>1443</v>
      </c>
    </row>
    <row r="82" spans="1:8" ht="96" customHeight="1" x14ac:dyDescent="0.25">
      <c r="A82" s="93" t="s">
        <v>242</v>
      </c>
      <c r="B82" s="96" t="s">
        <v>366</v>
      </c>
      <c r="C82" s="94" t="s">
        <v>39</v>
      </c>
      <c r="D82" s="94" t="s">
        <v>40</v>
      </c>
      <c r="E82" s="93" t="s">
        <v>283</v>
      </c>
      <c r="F82" s="93">
        <v>100</v>
      </c>
      <c r="G82" s="95">
        <f>G83</f>
        <v>1443</v>
      </c>
      <c r="H82" s="95">
        <f>H83</f>
        <v>1443</v>
      </c>
    </row>
    <row r="83" spans="1:8" ht="49.5" customHeight="1" x14ac:dyDescent="0.25">
      <c r="A83" s="93" t="s">
        <v>235</v>
      </c>
      <c r="B83" s="96" t="s">
        <v>366</v>
      </c>
      <c r="C83" s="94" t="s">
        <v>39</v>
      </c>
      <c r="D83" s="94" t="s">
        <v>40</v>
      </c>
      <c r="E83" s="93" t="s">
        <v>283</v>
      </c>
      <c r="F83" s="93">
        <v>120</v>
      </c>
      <c r="G83" s="95">
        <v>1443</v>
      </c>
      <c r="H83" s="106">
        <v>1443</v>
      </c>
    </row>
    <row r="84" spans="1:8" ht="33.75" customHeight="1" x14ac:dyDescent="0.25">
      <c r="A84" s="93" t="s">
        <v>284</v>
      </c>
      <c r="B84" s="96" t="s">
        <v>366</v>
      </c>
      <c r="C84" s="94" t="s">
        <v>39</v>
      </c>
      <c r="D84" s="94" t="s">
        <v>40</v>
      </c>
      <c r="E84" s="93" t="s">
        <v>285</v>
      </c>
      <c r="F84" s="93"/>
      <c r="G84" s="95">
        <f>G85+G87</f>
        <v>762.6</v>
      </c>
      <c r="H84" s="95">
        <f>H85+H87</f>
        <v>760.69999999999993</v>
      </c>
    </row>
    <row r="85" spans="1:8" ht="94.5" customHeight="1" x14ac:dyDescent="0.25">
      <c r="A85" s="93" t="s">
        <v>242</v>
      </c>
      <c r="B85" s="96" t="s">
        <v>366</v>
      </c>
      <c r="C85" s="94" t="s">
        <v>39</v>
      </c>
      <c r="D85" s="94" t="s">
        <v>40</v>
      </c>
      <c r="E85" s="93" t="s">
        <v>285</v>
      </c>
      <c r="F85" s="93">
        <v>100</v>
      </c>
      <c r="G85" s="95">
        <f>G86</f>
        <v>712.1</v>
      </c>
      <c r="H85" s="95">
        <f>H86</f>
        <v>711.8</v>
      </c>
    </row>
    <row r="86" spans="1:8" ht="42.75" customHeight="1" x14ac:dyDescent="0.25">
      <c r="A86" s="93" t="s">
        <v>235</v>
      </c>
      <c r="B86" s="96" t="s">
        <v>366</v>
      </c>
      <c r="C86" s="94" t="s">
        <v>39</v>
      </c>
      <c r="D86" s="94" t="s">
        <v>40</v>
      </c>
      <c r="E86" s="93" t="s">
        <v>285</v>
      </c>
      <c r="F86" s="93">
        <v>120</v>
      </c>
      <c r="G86" s="95">
        <v>712.1</v>
      </c>
      <c r="H86" s="106">
        <v>711.8</v>
      </c>
    </row>
    <row r="87" spans="1:8" ht="39" customHeight="1" x14ac:dyDescent="0.25">
      <c r="A87" s="93" t="s">
        <v>244</v>
      </c>
      <c r="B87" s="96" t="s">
        <v>366</v>
      </c>
      <c r="C87" s="94" t="s">
        <v>39</v>
      </c>
      <c r="D87" s="94" t="s">
        <v>40</v>
      </c>
      <c r="E87" s="93" t="s">
        <v>285</v>
      </c>
      <c r="F87" s="93">
        <v>200</v>
      </c>
      <c r="G87" s="95">
        <f>G88</f>
        <v>50.5</v>
      </c>
      <c r="H87" s="95">
        <f>H88</f>
        <v>48.9</v>
      </c>
    </row>
    <row r="88" spans="1:8" ht="60" customHeight="1" x14ac:dyDescent="0.25">
      <c r="A88" s="93" t="s">
        <v>245</v>
      </c>
      <c r="B88" s="96" t="s">
        <v>366</v>
      </c>
      <c r="C88" s="94" t="s">
        <v>39</v>
      </c>
      <c r="D88" s="94" t="s">
        <v>40</v>
      </c>
      <c r="E88" s="93" t="s">
        <v>285</v>
      </c>
      <c r="F88" s="93">
        <v>240</v>
      </c>
      <c r="G88" s="95">
        <v>50.5</v>
      </c>
      <c r="H88" s="106">
        <v>48.9</v>
      </c>
    </row>
    <row r="89" spans="1:8" ht="60" customHeight="1" x14ac:dyDescent="0.25">
      <c r="A89" s="90" t="s">
        <v>47</v>
      </c>
      <c r="B89" s="98" t="s">
        <v>366</v>
      </c>
      <c r="C89" s="90" t="s">
        <v>40</v>
      </c>
      <c r="D89" s="90" t="s">
        <v>229</v>
      </c>
      <c r="E89" s="90"/>
      <c r="F89" s="90"/>
      <c r="G89" s="92">
        <f>G90+G108</f>
        <v>963.15</v>
      </c>
      <c r="H89" s="92">
        <f>H90+H108</f>
        <v>963.2</v>
      </c>
    </row>
    <row r="90" spans="1:8" ht="60" customHeight="1" x14ac:dyDescent="0.25">
      <c r="A90" s="102" t="s">
        <v>185</v>
      </c>
      <c r="B90" s="98" t="s">
        <v>366</v>
      </c>
      <c r="C90" s="90" t="s">
        <v>40</v>
      </c>
      <c r="D90" s="90" t="s">
        <v>53</v>
      </c>
      <c r="E90" s="90"/>
      <c r="F90" s="90"/>
      <c r="G90" s="92">
        <f>G91</f>
        <v>433.15</v>
      </c>
      <c r="H90" s="92">
        <f>H91</f>
        <v>433.2</v>
      </c>
    </row>
    <row r="91" spans="1:8" ht="69.75" customHeight="1" x14ac:dyDescent="0.25">
      <c r="A91" s="94" t="s">
        <v>286</v>
      </c>
      <c r="B91" s="96" t="s">
        <v>366</v>
      </c>
      <c r="C91" s="94" t="s">
        <v>40</v>
      </c>
      <c r="D91" s="94" t="s">
        <v>53</v>
      </c>
      <c r="E91" s="94" t="s">
        <v>287</v>
      </c>
      <c r="F91" s="94"/>
      <c r="G91" s="95">
        <f>G92+G96+G104+G100</f>
        <v>433.15</v>
      </c>
      <c r="H91" s="95">
        <f>H92+H96+H104+H100</f>
        <v>433.2</v>
      </c>
    </row>
    <row r="92" spans="1:8" ht="60" customHeight="1" x14ac:dyDescent="0.25">
      <c r="A92" s="93" t="s">
        <v>288</v>
      </c>
      <c r="B92" s="96" t="s">
        <v>366</v>
      </c>
      <c r="C92" s="94" t="s">
        <v>40</v>
      </c>
      <c r="D92" s="94" t="s">
        <v>53</v>
      </c>
      <c r="E92" s="93" t="s">
        <v>289</v>
      </c>
      <c r="F92" s="93"/>
      <c r="G92" s="95">
        <f t="shared" ref="G92:H94" si="5">G93</f>
        <v>37.049999999999997</v>
      </c>
      <c r="H92" s="95">
        <f t="shared" si="5"/>
        <v>37.1</v>
      </c>
    </row>
    <row r="93" spans="1:8" ht="60" customHeight="1" x14ac:dyDescent="0.25">
      <c r="A93" s="93" t="s">
        <v>290</v>
      </c>
      <c r="B93" s="96" t="s">
        <v>366</v>
      </c>
      <c r="C93" s="94" t="s">
        <v>40</v>
      </c>
      <c r="D93" s="94" t="s">
        <v>53</v>
      </c>
      <c r="E93" s="96" t="s">
        <v>291</v>
      </c>
      <c r="F93" s="93"/>
      <c r="G93" s="95">
        <f t="shared" si="5"/>
        <v>37.049999999999997</v>
      </c>
      <c r="H93" s="95">
        <f t="shared" si="5"/>
        <v>37.1</v>
      </c>
    </row>
    <row r="94" spans="1:8" ht="60" customHeight="1" x14ac:dyDescent="0.25">
      <c r="A94" s="93" t="s">
        <v>244</v>
      </c>
      <c r="B94" s="96" t="s">
        <v>366</v>
      </c>
      <c r="C94" s="94" t="s">
        <v>40</v>
      </c>
      <c r="D94" s="94" t="s">
        <v>53</v>
      </c>
      <c r="E94" s="96" t="s">
        <v>291</v>
      </c>
      <c r="F94" s="93">
        <v>200</v>
      </c>
      <c r="G94" s="95">
        <f t="shared" si="5"/>
        <v>37.049999999999997</v>
      </c>
      <c r="H94" s="95">
        <f t="shared" si="5"/>
        <v>37.1</v>
      </c>
    </row>
    <row r="95" spans="1:8" ht="60" customHeight="1" x14ac:dyDescent="0.25">
      <c r="A95" s="93" t="s">
        <v>245</v>
      </c>
      <c r="B95" s="96" t="s">
        <v>366</v>
      </c>
      <c r="C95" s="94" t="s">
        <v>40</v>
      </c>
      <c r="D95" s="94" t="s">
        <v>53</v>
      </c>
      <c r="E95" s="96" t="s">
        <v>291</v>
      </c>
      <c r="F95" s="93">
        <v>240</v>
      </c>
      <c r="G95" s="95">
        <v>37.049999999999997</v>
      </c>
      <c r="H95" s="106">
        <v>37.1</v>
      </c>
    </row>
    <row r="96" spans="1:8" ht="93.75" customHeight="1" x14ac:dyDescent="0.25">
      <c r="A96" s="94" t="s">
        <v>292</v>
      </c>
      <c r="B96" s="96" t="s">
        <v>366</v>
      </c>
      <c r="C96" s="94" t="s">
        <v>40</v>
      </c>
      <c r="D96" s="94" t="s">
        <v>53</v>
      </c>
      <c r="E96" s="93" t="s">
        <v>293</v>
      </c>
      <c r="F96" s="94"/>
      <c r="G96" s="95">
        <f t="shared" ref="G96:H98" si="6">G97</f>
        <v>99.6</v>
      </c>
      <c r="H96" s="95">
        <f t="shared" si="6"/>
        <v>99.6</v>
      </c>
    </row>
    <row r="97" spans="1:8" ht="33.75" customHeight="1" x14ac:dyDescent="0.25">
      <c r="A97" s="94" t="s">
        <v>290</v>
      </c>
      <c r="B97" s="96" t="s">
        <v>366</v>
      </c>
      <c r="C97" s="94" t="s">
        <v>40</v>
      </c>
      <c r="D97" s="94" t="s">
        <v>53</v>
      </c>
      <c r="E97" s="96" t="s">
        <v>294</v>
      </c>
      <c r="F97" s="94"/>
      <c r="G97" s="95">
        <f t="shared" si="6"/>
        <v>99.6</v>
      </c>
      <c r="H97" s="95">
        <f t="shared" si="6"/>
        <v>99.6</v>
      </c>
    </row>
    <row r="98" spans="1:8" ht="36" customHeight="1" x14ac:dyDescent="0.25">
      <c r="A98" s="93" t="s">
        <v>244</v>
      </c>
      <c r="B98" s="96" t="s">
        <v>366</v>
      </c>
      <c r="C98" s="94" t="s">
        <v>40</v>
      </c>
      <c r="D98" s="94" t="s">
        <v>53</v>
      </c>
      <c r="E98" s="96" t="s">
        <v>294</v>
      </c>
      <c r="F98" s="93">
        <v>200</v>
      </c>
      <c r="G98" s="95">
        <f t="shared" si="6"/>
        <v>99.6</v>
      </c>
      <c r="H98" s="95">
        <f t="shared" si="6"/>
        <v>99.6</v>
      </c>
    </row>
    <row r="99" spans="1:8" ht="60" customHeight="1" x14ac:dyDescent="0.25">
      <c r="A99" s="93" t="s">
        <v>245</v>
      </c>
      <c r="B99" s="96" t="s">
        <v>366</v>
      </c>
      <c r="C99" s="94" t="s">
        <v>40</v>
      </c>
      <c r="D99" s="94" t="s">
        <v>53</v>
      </c>
      <c r="E99" s="96" t="s">
        <v>294</v>
      </c>
      <c r="F99" s="93">
        <v>240</v>
      </c>
      <c r="G99" s="95">
        <v>99.6</v>
      </c>
      <c r="H99" s="106">
        <v>99.6</v>
      </c>
    </row>
    <row r="100" spans="1:8" ht="40.5" customHeight="1" x14ac:dyDescent="0.25">
      <c r="A100" s="93" t="s">
        <v>295</v>
      </c>
      <c r="B100" s="96" t="s">
        <v>366</v>
      </c>
      <c r="C100" s="94" t="s">
        <v>40</v>
      </c>
      <c r="D100" s="94" t="s">
        <v>53</v>
      </c>
      <c r="E100" s="93" t="s">
        <v>296</v>
      </c>
      <c r="F100" s="93"/>
      <c r="G100" s="95">
        <f t="shared" ref="G100:H102" si="7">G101</f>
        <v>156.5</v>
      </c>
      <c r="H100" s="95">
        <f t="shared" si="7"/>
        <v>156.5</v>
      </c>
    </row>
    <row r="101" spans="1:8" ht="34.5" customHeight="1" x14ac:dyDescent="0.25">
      <c r="A101" s="93" t="s">
        <v>297</v>
      </c>
      <c r="B101" s="96" t="s">
        <v>366</v>
      </c>
      <c r="C101" s="94" t="s">
        <v>40</v>
      </c>
      <c r="D101" s="94" t="s">
        <v>53</v>
      </c>
      <c r="E101" s="93" t="s">
        <v>298</v>
      </c>
      <c r="F101" s="99"/>
      <c r="G101" s="95">
        <f t="shared" si="7"/>
        <v>156.5</v>
      </c>
      <c r="H101" s="95">
        <f t="shared" si="7"/>
        <v>156.5</v>
      </c>
    </row>
    <row r="102" spans="1:8" ht="60" customHeight="1" x14ac:dyDescent="0.25">
      <c r="A102" s="93" t="s">
        <v>244</v>
      </c>
      <c r="B102" s="96" t="s">
        <v>366</v>
      </c>
      <c r="C102" s="94" t="s">
        <v>40</v>
      </c>
      <c r="D102" s="94" t="s">
        <v>53</v>
      </c>
      <c r="E102" s="93" t="s">
        <v>298</v>
      </c>
      <c r="F102" s="93">
        <v>200</v>
      </c>
      <c r="G102" s="95">
        <f t="shared" si="7"/>
        <v>156.5</v>
      </c>
      <c r="H102" s="95">
        <f t="shared" si="7"/>
        <v>156.5</v>
      </c>
    </row>
    <row r="103" spans="1:8" ht="60" customHeight="1" x14ac:dyDescent="0.25">
      <c r="A103" s="93" t="s">
        <v>245</v>
      </c>
      <c r="B103" s="96" t="s">
        <v>366</v>
      </c>
      <c r="C103" s="94" t="s">
        <v>40</v>
      </c>
      <c r="D103" s="94" t="s">
        <v>53</v>
      </c>
      <c r="E103" s="93" t="s">
        <v>298</v>
      </c>
      <c r="F103" s="93">
        <v>240</v>
      </c>
      <c r="G103" s="95">
        <v>156.5</v>
      </c>
      <c r="H103" s="106">
        <v>156.5</v>
      </c>
    </row>
    <row r="104" spans="1:8" ht="36.75" customHeight="1" x14ac:dyDescent="0.25">
      <c r="A104" s="93" t="s">
        <v>299</v>
      </c>
      <c r="B104" s="96" t="s">
        <v>366</v>
      </c>
      <c r="C104" s="94" t="s">
        <v>40</v>
      </c>
      <c r="D104" s="94" t="s">
        <v>53</v>
      </c>
      <c r="E104" s="93" t="s">
        <v>300</v>
      </c>
      <c r="F104" s="93"/>
      <c r="G104" s="95">
        <f t="shared" ref="G104:H106" si="8">G105</f>
        <v>140</v>
      </c>
      <c r="H104" s="95">
        <f t="shared" si="8"/>
        <v>140</v>
      </c>
    </row>
    <row r="105" spans="1:8" ht="30.75" customHeight="1" x14ac:dyDescent="0.25">
      <c r="A105" s="93" t="s">
        <v>297</v>
      </c>
      <c r="B105" s="96" t="s">
        <v>366</v>
      </c>
      <c r="C105" s="94" t="s">
        <v>40</v>
      </c>
      <c r="D105" s="94" t="s">
        <v>53</v>
      </c>
      <c r="E105" s="93" t="s">
        <v>301</v>
      </c>
      <c r="F105" s="93"/>
      <c r="G105" s="95">
        <f t="shared" si="8"/>
        <v>140</v>
      </c>
      <c r="H105" s="95">
        <f t="shared" si="8"/>
        <v>140</v>
      </c>
    </row>
    <row r="106" spans="1:8" ht="60" customHeight="1" x14ac:dyDescent="0.25">
      <c r="A106" s="103" t="s">
        <v>302</v>
      </c>
      <c r="B106" s="96" t="s">
        <v>366</v>
      </c>
      <c r="C106" s="94" t="s">
        <v>40</v>
      </c>
      <c r="D106" s="94" t="s">
        <v>53</v>
      </c>
      <c r="E106" s="93" t="s">
        <v>301</v>
      </c>
      <c r="F106" s="93">
        <v>600</v>
      </c>
      <c r="G106" s="95">
        <f t="shared" si="8"/>
        <v>140</v>
      </c>
      <c r="H106" s="95">
        <f t="shared" si="8"/>
        <v>140</v>
      </c>
    </row>
    <row r="107" spans="1:8" ht="60" customHeight="1" x14ac:dyDescent="0.25">
      <c r="A107" s="93" t="s">
        <v>303</v>
      </c>
      <c r="B107" s="96" t="s">
        <v>366</v>
      </c>
      <c r="C107" s="94" t="s">
        <v>40</v>
      </c>
      <c r="D107" s="94" t="s">
        <v>53</v>
      </c>
      <c r="E107" s="93" t="s">
        <v>301</v>
      </c>
      <c r="F107" s="93">
        <v>630</v>
      </c>
      <c r="G107" s="95">
        <v>140</v>
      </c>
      <c r="H107" s="106">
        <v>140</v>
      </c>
    </row>
    <row r="108" spans="1:8" ht="60" customHeight="1" x14ac:dyDescent="0.25">
      <c r="A108" s="90" t="s">
        <v>49</v>
      </c>
      <c r="B108" s="98" t="s">
        <v>366</v>
      </c>
      <c r="C108" s="90" t="s">
        <v>40</v>
      </c>
      <c r="D108" s="90" t="s">
        <v>50</v>
      </c>
      <c r="E108" s="90"/>
      <c r="F108" s="90"/>
      <c r="G108" s="92">
        <f t="shared" ref="G108:H112" si="9">G109</f>
        <v>530</v>
      </c>
      <c r="H108" s="92">
        <f t="shared" si="9"/>
        <v>530</v>
      </c>
    </row>
    <row r="109" spans="1:8" ht="60" customHeight="1" x14ac:dyDescent="0.25">
      <c r="A109" s="93" t="s">
        <v>286</v>
      </c>
      <c r="B109" s="96" t="s">
        <v>366</v>
      </c>
      <c r="C109" s="94" t="s">
        <v>40</v>
      </c>
      <c r="D109" s="94" t="s">
        <v>50</v>
      </c>
      <c r="E109" s="94" t="s">
        <v>287</v>
      </c>
      <c r="F109" s="94"/>
      <c r="G109" s="95">
        <f t="shared" si="9"/>
        <v>530</v>
      </c>
      <c r="H109" s="95">
        <f t="shared" si="9"/>
        <v>530</v>
      </c>
    </row>
    <row r="110" spans="1:8" ht="37.5" customHeight="1" x14ac:dyDescent="0.25">
      <c r="A110" s="100" t="s">
        <v>304</v>
      </c>
      <c r="B110" s="96" t="s">
        <v>366</v>
      </c>
      <c r="C110" s="94" t="s">
        <v>40</v>
      </c>
      <c r="D110" s="94" t="s">
        <v>50</v>
      </c>
      <c r="E110" s="93" t="s">
        <v>305</v>
      </c>
      <c r="F110" s="94"/>
      <c r="G110" s="95">
        <f t="shared" si="9"/>
        <v>530</v>
      </c>
      <c r="H110" s="95">
        <f t="shared" si="9"/>
        <v>530</v>
      </c>
    </row>
    <row r="111" spans="1:8" ht="60" customHeight="1" x14ac:dyDescent="0.25">
      <c r="A111" s="93" t="s">
        <v>248</v>
      </c>
      <c r="B111" s="96" t="s">
        <v>366</v>
      </c>
      <c r="C111" s="94" t="s">
        <v>40</v>
      </c>
      <c r="D111" s="94" t="s">
        <v>50</v>
      </c>
      <c r="E111" s="93" t="s">
        <v>306</v>
      </c>
      <c r="F111" s="93"/>
      <c r="G111" s="95">
        <f t="shared" si="9"/>
        <v>530</v>
      </c>
      <c r="H111" s="95">
        <f t="shared" si="9"/>
        <v>530</v>
      </c>
    </row>
    <row r="112" spans="1:8" ht="25.5" customHeight="1" x14ac:dyDescent="0.25">
      <c r="A112" s="93" t="s">
        <v>250</v>
      </c>
      <c r="B112" s="96" t="s">
        <v>366</v>
      </c>
      <c r="C112" s="94" t="s">
        <v>40</v>
      </c>
      <c r="D112" s="94" t="s">
        <v>50</v>
      </c>
      <c r="E112" s="93" t="s">
        <v>306</v>
      </c>
      <c r="F112" s="93">
        <v>500</v>
      </c>
      <c r="G112" s="95">
        <f t="shared" si="9"/>
        <v>530</v>
      </c>
      <c r="H112" s="95">
        <f t="shared" si="9"/>
        <v>530</v>
      </c>
    </row>
    <row r="113" spans="1:8" ht="21.75" customHeight="1" x14ac:dyDescent="0.25">
      <c r="A113" s="93" t="s">
        <v>19</v>
      </c>
      <c r="B113" s="96" t="s">
        <v>366</v>
      </c>
      <c r="C113" s="94" t="s">
        <v>40</v>
      </c>
      <c r="D113" s="94" t="s">
        <v>50</v>
      </c>
      <c r="E113" s="93" t="s">
        <v>306</v>
      </c>
      <c r="F113" s="93">
        <v>540</v>
      </c>
      <c r="G113" s="95">
        <v>530</v>
      </c>
      <c r="H113" s="106">
        <v>530</v>
      </c>
    </row>
    <row r="114" spans="1:8" ht="18.75" customHeight="1" x14ac:dyDescent="0.25">
      <c r="A114" s="90" t="s">
        <v>51</v>
      </c>
      <c r="B114" s="98" t="s">
        <v>366</v>
      </c>
      <c r="C114" s="90" t="s">
        <v>42</v>
      </c>
      <c r="D114" s="90" t="s">
        <v>229</v>
      </c>
      <c r="E114" s="90"/>
      <c r="F114" s="90"/>
      <c r="G114" s="92">
        <f>G115+G125+G139</f>
        <v>14849.1</v>
      </c>
      <c r="H114" s="92">
        <f>H115+H125+H139</f>
        <v>14792.400000000001</v>
      </c>
    </row>
    <row r="115" spans="1:8" ht="30" customHeight="1" x14ac:dyDescent="0.25">
      <c r="A115" s="93" t="s">
        <v>156</v>
      </c>
      <c r="B115" s="96" t="s">
        <v>366</v>
      </c>
      <c r="C115" s="96" t="s">
        <v>42</v>
      </c>
      <c r="D115" s="96" t="s">
        <v>38</v>
      </c>
      <c r="E115" s="93"/>
      <c r="F115" s="93"/>
      <c r="G115" s="95">
        <f>G116+G120</f>
        <v>3529.6</v>
      </c>
      <c r="H115" s="95">
        <f>H116+H120</f>
        <v>3520.6</v>
      </c>
    </row>
    <row r="116" spans="1:8" ht="27.75" customHeight="1" x14ac:dyDescent="0.25">
      <c r="A116" s="94" t="s">
        <v>246</v>
      </c>
      <c r="B116" s="96" t="s">
        <v>366</v>
      </c>
      <c r="C116" s="104" t="s">
        <v>42</v>
      </c>
      <c r="D116" s="104" t="s">
        <v>38</v>
      </c>
      <c r="E116" s="100" t="s">
        <v>247</v>
      </c>
      <c r="F116" s="93"/>
      <c r="G116" s="95">
        <f t="shared" ref="G116:H118" si="10">G117</f>
        <v>627</v>
      </c>
      <c r="H116" s="95">
        <f t="shared" si="10"/>
        <v>618</v>
      </c>
    </row>
    <row r="117" spans="1:8" ht="51.75" customHeight="1" x14ac:dyDescent="0.25">
      <c r="A117" s="93" t="s">
        <v>307</v>
      </c>
      <c r="B117" s="96" t="s">
        <v>366</v>
      </c>
      <c r="C117" s="96" t="s">
        <v>42</v>
      </c>
      <c r="D117" s="96" t="s">
        <v>38</v>
      </c>
      <c r="E117" s="93" t="s">
        <v>308</v>
      </c>
      <c r="F117" s="93"/>
      <c r="G117" s="95">
        <f t="shared" si="10"/>
        <v>627</v>
      </c>
      <c r="H117" s="95">
        <f t="shared" si="10"/>
        <v>618</v>
      </c>
    </row>
    <row r="118" spans="1:8" ht="95.25" customHeight="1" x14ac:dyDescent="0.25">
      <c r="A118" s="93" t="s">
        <v>242</v>
      </c>
      <c r="B118" s="96" t="s">
        <v>366</v>
      </c>
      <c r="C118" s="96" t="s">
        <v>42</v>
      </c>
      <c r="D118" s="96" t="s">
        <v>38</v>
      </c>
      <c r="E118" s="93" t="s">
        <v>308</v>
      </c>
      <c r="F118" s="93">
        <v>100</v>
      </c>
      <c r="G118" s="95">
        <f t="shared" si="10"/>
        <v>627</v>
      </c>
      <c r="H118" s="95">
        <f t="shared" si="10"/>
        <v>618</v>
      </c>
    </row>
    <row r="119" spans="1:8" ht="40.5" customHeight="1" x14ac:dyDescent="0.25">
      <c r="A119" s="93" t="s">
        <v>235</v>
      </c>
      <c r="B119" s="96" t="s">
        <v>366</v>
      </c>
      <c r="C119" s="96" t="s">
        <v>42</v>
      </c>
      <c r="D119" s="96" t="s">
        <v>38</v>
      </c>
      <c r="E119" s="93" t="s">
        <v>308</v>
      </c>
      <c r="F119" s="93">
        <v>120</v>
      </c>
      <c r="G119" s="95">
        <v>627</v>
      </c>
      <c r="H119" s="106">
        <v>618</v>
      </c>
    </row>
    <row r="120" spans="1:8" ht="72.75" customHeight="1" x14ac:dyDescent="0.25">
      <c r="A120" s="93" t="s">
        <v>309</v>
      </c>
      <c r="B120" s="96" t="s">
        <v>366</v>
      </c>
      <c r="C120" s="96" t="s">
        <v>42</v>
      </c>
      <c r="D120" s="96" t="s">
        <v>38</v>
      </c>
      <c r="E120" s="93" t="s">
        <v>310</v>
      </c>
      <c r="F120" s="93"/>
      <c r="G120" s="95">
        <f t="shared" ref="G120:H123" si="11">G121</f>
        <v>2902.6</v>
      </c>
      <c r="H120" s="95">
        <f t="shared" si="11"/>
        <v>2902.6</v>
      </c>
    </row>
    <row r="121" spans="1:8" ht="34.5" customHeight="1" x14ac:dyDescent="0.25">
      <c r="A121" s="93" t="s">
        <v>311</v>
      </c>
      <c r="B121" s="96" t="s">
        <v>366</v>
      </c>
      <c r="C121" s="96" t="s">
        <v>42</v>
      </c>
      <c r="D121" s="96" t="s">
        <v>38</v>
      </c>
      <c r="E121" s="93" t="s">
        <v>312</v>
      </c>
      <c r="F121" s="93"/>
      <c r="G121" s="95">
        <f t="shared" si="11"/>
        <v>2902.6</v>
      </c>
      <c r="H121" s="95">
        <f t="shared" si="11"/>
        <v>2902.6</v>
      </c>
    </row>
    <row r="122" spans="1:8" ht="30.75" customHeight="1" x14ac:dyDescent="0.25">
      <c r="A122" s="93" t="s">
        <v>313</v>
      </c>
      <c r="B122" s="96" t="s">
        <v>366</v>
      </c>
      <c r="C122" s="96" t="s">
        <v>42</v>
      </c>
      <c r="D122" s="96" t="s">
        <v>38</v>
      </c>
      <c r="E122" s="93" t="s">
        <v>314</v>
      </c>
      <c r="F122" s="93"/>
      <c r="G122" s="95">
        <f t="shared" si="11"/>
        <v>2902.6</v>
      </c>
      <c r="H122" s="95">
        <f t="shared" si="11"/>
        <v>2902.6</v>
      </c>
    </row>
    <row r="123" spans="1:8" ht="60" customHeight="1" x14ac:dyDescent="0.25">
      <c r="A123" s="93" t="s">
        <v>242</v>
      </c>
      <c r="B123" s="96" t="s">
        <v>366</v>
      </c>
      <c r="C123" s="96" t="s">
        <v>42</v>
      </c>
      <c r="D123" s="96" t="s">
        <v>38</v>
      </c>
      <c r="E123" s="93" t="s">
        <v>314</v>
      </c>
      <c r="F123" s="93">
        <v>100</v>
      </c>
      <c r="G123" s="95">
        <f t="shared" si="11"/>
        <v>2902.6</v>
      </c>
      <c r="H123" s="95">
        <f t="shared" si="11"/>
        <v>2902.6</v>
      </c>
    </row>
    <row r="124" spans="1:8" ht="38.25" customHeight="1" x14ac:dyDescent="0.25">
      <c r="A124" s="93" t="s">
        <v>235</v>
      </c>
      <c r="B124" s="96" t="s">
        <v>366</v>
      </c>
      <c r="C124" s="96" t="s">
        <v>42</v>
      </c>
      <c r="D124" s="96" t="s">
        <v>38</v>
      </c>
      <c r="E124" s="93" t="s">
        <v>314</v>
      </c>
      <c r="F124" s="93">
        <v>120</v>
      </c>
      <c r="G124" s="95">
        <v>2902.6</v>
      </c>
      <c r="H124" s="106">
        <v>2902.6</v>
      </c>
    </row>
    <row r="125" spans="1:8" ht="21.75" customHeight="1" x14ac:dyDescent="0.25">
      <c r="A125" s="99" t="s">
        <v>71</v>
      </c>
      <c r="B125" s="98" t="s">
        <v>366</v>
      </c>
      <c r="C125" s="98" t="s">
        <v>42</v>
      </c>
      <c r="D125" s="98" t="s">
        <v>48</v>
      </c>
      <c r="E125" s="99"/>
      <c r="F125" s="99"/>
      <c r="G125" s="92">
        <f>G126+G135</f>
        <v>11082.1</v>
      </c>
      <c r="H125" s="92">
        <f>H126+H135</f>
        <v>11082.1</v>
      </c>
    </row>
    <row r="126" spans="1:8" ht="69" customHeight="1" x14ac:dyDescent="0.25">
      <c r="A126" s="93" t="s">
        <v>315</v>
      </c>
      <c r="B126" s="96" t="s">
        <v>366</v>
      </c>
      <c r="C126" s="96" t="s">
        <v>42</v>
      </c>
      <c r="D126" s="96" t="s">
        <v>48</v>
      </c>
      <c r="E126" s="93" t="s">
        <v>316</v>
      </c>
      <c r="F126" s="93"/>
      <c r="G126" s="95">
        <f>G127+G131</f>
        <v>10983.1</v>
      </c>
      <c r="H126" s="95">
        <f>H127+H131</f>
        <v>10983.1</v>
      </c>
    </row>
    <row r="127" spans="1:8" ht="48.75" customHeight="1" x14ac:dyDescent="0.25">
      <c r="A127" s="93" t="s">
        <v>317</v>
      </c>
      <c r="B127" s="96" t="s">
        <v>366</v>
      </c>
      <c r="C127" s="96" t="s">
        <v>42</v>
      </c>
      <c r="D127" s="96" t="s">
        <v>48</v>
      </c>
      <c r="E127" s="93" t="s">
        <v>318</v>
      </c>
      <c r="F127" s="93"/>
      <c r="G127" s="95">
        <f t="shared" ref="G127:H129" si="12">G128</f>
        <v>10622.1</v>
      </c>
      <c r="H127" s="95">
        <f t="shared" si="12"/>
        <v>10622.1</v>
      </c>
    </row>
    <row r="128" spans="1:8" ht="43.5" customHeight="1" x14ac:dyDescent="0.25">
      <c r="A128" s="101" t="s">
        <v>319</v>
      </c>
      <c r="B128" s="96" t="s">
        <v>366</v>
      </c>
      <c r="C128" s="96" t="s">
        <v>42</v>
      </c>
      <c r="D128" s="96" t="s">
        <v>48</v>
      </c>
      <c r="E128" s="93" t="s">
        <v>320</v>
      </c>
      <c r="F128" s="93"/>
      <c r="G128" s="95">
        <f t="shared" si="12"/>
        <v>10622.1</v>
      </c>
      <c r="H128" s="95">
        <f t="shared" si="12"/>
        <v>10622.1</v>
      </c>
    </row>
    <row r="129" spans="1:8" ht="37.5" customHeight="1" x14ac:dyDescent="0.25">
      <c r="A129" s="93" t="s">
        <v>244</v>
      </c>
      <c r="B129" s="96" t="s">
        <v>366</v>
      </c>
      <c r="C129" s="96" t="s">
        <v>42</v>
      </c>
      <c r="D129" s="96" t="s">
        <v>48</v>
      </c>
      <c r="E129" s="93" t="s">
        <v>320</v>
      </c>
      <c r="F129" s="93">
        <v>200</v>
      </c>
      <c r="G129" s="95">
        <f t="shared" si="12"/>
        <v>10622.1</v>
      </c>
      <c r="H129" s="95">
        <f t="shared" si="12"/>
        <v>10622.1</v>
      </c>
    </row>
    <row r="130" spans="1:8" ht="47.25" customHeight="1" x14ac:dyDescent="0.25">
      <c r="A130" s="93" t="s">
        <v>245</v>
      </c>
      <c r="B130" s="96" t="s">
        <v>366</v>
      </c>
      <c r="C130" s="96" t="s">
        <v>42</v>
      </c>
      <c r="D130" s="96" t="s">
        <v>48</v>
      </c>
      <c r="E130" s="93" t="s">
        <v>320</v>
      </c>
      <c r="F130" s="93">
        <v>240</v>
      </c>
      <c r="G130" s="95">
        <v>10622.1</v>
      </c>
      <c r="H130" s="106">
        <v>10622.1</v>
      </c>
    </row>
    <row r="131" spans="1:8" ht="60" customHeight="1" x14ac:dyDescent="0.25">
      <c r="A131" s="93" t="s">
        <v>321</v>
      </c>
      <c r="B131" s="96" t="s">
        <v>366</v>
      </c>
      <c r="C131" s="96" t="s">
        <v>42</v>
      </c>
      <c r="D131" s="96" t="s">
        <v>48</v>
      </c>
      <c r="E131" s="93" t="s">
        <v>322</v>
      </c>
      <c r="F131" s="93"/>
      <c r="G131" s="95">
        <f t="shared" ref="G131:H133" si="13">G132</f>
        <v>361</v>
      </c>
      <c r="H131" s="95">
        <f t="shared" si="13"/>
        <v>361</v>
      </c>
    </row>
    <row r="132" spans="1:8" ht="37.5" customHeight="1" x14ac:dyDescent="0.25">
      <c r="A132" s="101" t="s">
        <v>319</v>
      </c>
      <c r="B132" s="96" t="s">
        <v>366</v>
      </c>
      <c r="C132" s="96" t="s">
        <v>42</v>
      </c>
      <c r="D132" s="96" t="s">
        <v>48</v>
      </c>
      <c r="E132" s="93" t="s">
        <v>323</v>
      </c>
      <c r="F132" s="93"/>
      <c r="G132" s="95">
        <f t="shared" si="13"/>
        <v>361</v>
      </c>
      <c r="H132" s="95">
        <f t="shared" si="13"/>
        <v>361</v>
      </c>
    </row>
    <row r="133" spans="1:8" ht="37.5" customHeight="1" x14ac:dyDescent="0.25">
      <c r="A133" s="93" t="s">
        <v>244</v>
      </c>
      <c r="B133" s="96" t="s">
        <v>366</v>
      </c>
      <c r="C133" s="96" t="s">
        <v>42</v>
      </c>
      <c r="D133" s="96" t="s">
        <v>48</v>
      </c>
      <c r="E133" s="93" t="s">
        <v>323</v>
      </c>
      <c r="F133" s="93">
        <v>200</v>
      </c>
      <c r="G133" s="95">
        <f t="shared" si="13"/>
        <v>361</v>
      </c>
      <c r="H133" s="95">
        <f t="shared" si="13"/>
        <v>361</v>
      </c>
    </row>
    <row r="134" spans="1:8" ht="51.75" customHeight="1" x14ac:dyDescent="0.25">
      <c r="A134" s="93" t="s">
        <v>245</v>
      </c>
      <c r="B134" s="96" t="s">
        <v>366</v>
      </c>
      <c r="C134" s="96" t="s">
        <v>42</v>
      </c>
      <c r="D134" s="96" t="s">
        <v>48</v>
      </c>
      <c r="E134" s="93" t="s">
        <v>323</v>
      </c>
      <c r="F134" s="93">
        <v>240</v>
      </c>
      <c r="G134" s="95">
        <v>361</v>
      </c>
      <c r="H134" s="106">
        <v>361</v>
      </c>
    </row>
    <row r="135" spans="1:8" ht="24" customHeight="1" x14ac:dyDescent="0.25">
      <c r="A135" s="94" t="s">
        <v>246</v>
      </c>
      <c r="B135" s="96" t="s">
        <v>366</v>
      </c>
      <c r="C135" s="96" t="s">
        <v>42</v>
      </c>
      <c r="D135" s="96" t="s">
        <v>48</v>
      </c>
      <c r="E135" s="94" t="s">
        <v>252</v>
      </c>
      <c r="F135" s="93"/>
      <c r="G135" s="95">
        <f t="shared" ref="G135:H137" si="14">G136</f>
        <v>99</v>
      </c>
      <c r="H135" s="95">
        <f t="shared" si="14"/>
        <v>99</v>
      </c>
    </row>
    <row r="136" spans="1:8" ht="24" customHeight="1" x14ac:dyDescent="0.25">
      <c r="A136" s="100" t="s">
        <v>251</v>
      </c>
      <c r="B136" s="96" t="s">
        <v>366</v>
      </c>
      <c r="C136" s="96" t="s">
        <v>42</v>
      </c>
      <c r="D136" s="96" t="s">
        <v>48</v>
      </c>
      <c r="E136" s="94" t="s">
        <v>252</v>
      </c>
      <c r="F136" s="93"/>
      <c r="G136" s="95">
        <f t="shared" si="14"/>
        <v>99</v>
      </c>
      <c r="H136" s="95">
        <f t="shared" si="14"/>
        <v>99</v>
      </c>
    </row>
    <row r="137" spans="1:8" ht="34.5" customHeight="1" x14ac:dyDescent="0.25">
      <c r="A137" s="93" t="s">
        <v>244</v>
      </c>
      <c r="B137" s="96" t="s">
        <v>366</v>
      </c>
      <c r="C137" s="96" t="s">
        <v>42</v>
      </c>
      <c r="D137" s="96" t="s">
        <v>48</v>
      </c>
      <c r="E137" s="94" t="s">
        <v>252</v>
      </c>
      <c r="F137" s="93">
        <v>200</v>
      </c>
      <c r="G137" s="95">
        <f t="shared" si="14"/>
        <v>99</v>
      </c>
      <c r="H137" s="95">
        <f t="shared" si="14"/>
        <v>99</v>
      </c>
    </row>
    <row r="138" spans="1:8" ht="45.75" customHeight="1" x14ac:dyDescent="0.25">
      <c r="A138" s="93" t="s">
        <v>245</v>
      </c>
      <c r="B138" s="96" t="s">
        <v>366</v>
      </c>
      <c r="C138" s="96" t="s">
        <v>42</v>
      </c>
      <c r="D138" s="96" t="s">
        <v>48</v>
      </c>
      <c r="E138" s="94" t="s">
        <v>252</v>
      </c>
      <c r="F138" s="93">
        <v>240</v>
      </c>
      <c r="G138" s="95">
        <v>99</v>
      </c>
      <c r="H138" s="106">
        <v>99</v>
      </c>
    </row>
    <row r="139" spans="1:8" ht="35.25" customHeight="1" x14ac:dyDescent="0.25">
      <c r="A139" s="99" t="s">
        <v>54</v>
      </c>
      <c r="B139" s="98" t="s">
        <v>366</v>
      </c>
      <c r="C139" s="98" t="s">
        <v>42</v>
      </c>
      <c r="D139" s="98" t="s">
        <v>55</v>
      </c>
      <c r="E139" s="99"/>
      <c r="F139" s="99"/>
      <c r="G139" s="92">
        <f>G140</f>
        <v>237.4</v>
      </c>
      <c r="H139" s="92">
        <f>H140</f>
        <v>189.7</v>
      </c>
    </row>
    <row r="140" spans="1:8" ht="78.75" customHeight="1" x14ac:dyDescent="0.25">
      <c r="A140" s="93" t="s">
        <v>259</v>
      </c>
      <c r="B140" s="96" t="s">
        <v>366</v>
      </c>
      <c r="C140" s="96" t="s">
        <v>42</v>
      </c>
      <c r="D140" s="96" t="s">
        <v>55</v>
      </c>
      <c r="E140" s="93" t="s">
        <v>324</v>
      </c>
      <c r="F140" s="93"/>
      <c r="G140" s="95">
        <f>G141+G145</f>
        <v>237.4</v>
      </c>
      <c r="H140" s="95">
        <f>H141+H145</f>
        <v>189.7</v>
      </c>
    </row>
    <row r="141" spans="1:8" ht="51.75" customHeight="1" x14ac:dyDescent="0.25">
      <c r="A141" s="93" t="s">
        <v>325</v>
      </c>
      <c r="B141" s="96" t="s">
        <v>366</v>
      </c>
      <c r="C141" s="96" t="s">
        <v>42</v>
      </c>
      <c r="D141" s="96" t="s">
        <v>55</v>
      </c>
      <c r="E141" s="93" t="s">
        <v>326</v>
      </c>
      <c r="F141" s="93"/>
      <c r="G141" s="95">
        <f t="shared" ref="G141:H143" si="15">G142</f>
        <v>141.4</v>
      </c>
      <c r="H141" s="95">
        <f t="shared" si="15"/>
        <v>93.7</v>
      </c>
    </row>
    <row r="142" spans="1:8" ht="34.5" customHeight="1" x14ac:dyDescent="0.25">
      <c r="A142" s="93" t="s">
        <v>327</v>
      </c>
      <c r="B142" s="96" t="s">
        <v>366</v>
      </c>
      <c r="C142" s="96" t="s">
        <v>42</v>
      </c>
      <c r="D142" s="96" t="s">
        <v>55</v>
      </c>
      <c r="E142" s="93" t="s">
        <v>328</v>
      </c>
      <c r="F142" s="93"/>
      <c r="G142" s="95">
        <f t="shared" si="15"/>
        <v>141.4</v>
      </c>
      <c r="H142" s="95">
        <f t="shared" si="15"/>
        <v>93.7</v>
      </c>
    </row>
    <row r="143" spans="1:8" ht="40.5" customHeight="1" x14ac:dyDescent="0.25">
      <c r="A143" s="93" t="s">
        <v>244</v>
      </c>
      <c r="B143" s="96" t="s">
        <v>366</v>
      </c>
      <c r="C143" s="96" t="s">
        <v>42</v>
      </c>
      <c r="D143" s="96" t="s">
        <v>55</v>
      </c>
      <c r="E143" s="93" t="s">
        <v>328</v>
      </c>
      <c r="F143" s="93">
        <v>200</v>
      </c>
      <c r="G143" s="95">
        <f t="shared" si="15"/>
        <v>141.4</v>
      </c>
      <c r="H143" s="95">
        <f t="shared" si="15"/>
        <v>93.7</v>
      </c>
    </row>
    <row r="144" spans="1:8" ht="60" customHeight="1" x14ac:dyDescent="0.25">
      <c r="A144" s="93" t="s">
        <v>245</v>
      </c>
      <c r="B144" s="96" t="s">
        <v>366</v>
      </c>
      <c r="C144" s="96" t="s">
        <v>42</v>
      </c>
      <c r="D144" s="96" t="s">
        <v>55</v>
      </c>
      <c r="E144" s="93" t="s">
        <v>328</v>
      </c>
      <c r="F144" s="93">
        <v>240</v>
      </c>
      <c r="G144" s="95">
        <v>141.4</v>
      </c>
      <c r="H144" s="106">
        <v>93.7</v>
      </c>
    </row>
    <row r="145" spans="1:8" ht="40.5" customHeight="1" x14ac:dyDescent="0.25">
      <c r="A145" s="93" t="s">
        <v>327</v>
      </c>
      <c r="B145" s="96" t="s">
        <v>366</v>
      </c>
      <c r="C145" s="96" t="s">
        <v>42</v>
      </c>
      <c r="D145" s="96" t="s">
        <v>55</v>
      </c>
      <c r="E145" s="93" t="s">
        <v>329</v>
      </c>
      <c r="F145" s="93"/>
      <c r="G145" s="95">
        <f>G146</f>
        <v>96</v>
      </c>
      <c r="H145" s="95">
        <f>H146</f>
        <v>96</v>
      </c>
    </row>
    <row r="146" spans="1:8" ht="39.75" customHeight="1" x14ac:dyDescent="0.25">
      <c r="A146" s="93" t="s">
        <v>244</v>
      </c>
      <c r="B146" s="96" t="s">
        <v>366</v>
      </c>
      <c r="C146" s="96" t="s">
        <v>42</v>
      </c>
      <c r="D146" s="96" t="s">
        <v>55</v>
      </c>
      <c r="E146" s="93" t="s">
        <v>329</v>
      </c>
      <c r="F146" s="93">
        <v>200</v>
      </c>
      <c r="G146" s="95">
        <f>G147</f>
        <v>96</v>
      </c>
      <c r="H146" s="95">
        <f>H147</f>
        <v>96</v>
      </c>
    </row>
    <row r="147" spans="1:8" ht="60" customHeight="1" x14ac:dyDescent="0.25">
      <c r="A147" s="93" t="s">
        <v>245</v>
      </c>
      <c r="B147" s="96" t="s">
        <v>366</v>
      </c>
      <c r="C147" s="96" t="s">
        <v>42</v>
      </c>
      <c r="D147" s="96" t="s">
        <v>55</v>
      </c>
      <c r="E147" s="93" t="s">
        <v>329</v>
      </c>
      <c r="F147" s="93">
        <v>240</v>
      </c>
      <c r="G147" s="95">
        <v>96</v>
      </c>
      <c r="H147" s="106">
        <v>96</v>
      </c>
    </row>
    <row r="148" spans="1:8" ht="32.25" customHeight="1" x14ac:dyDescent="0.25">
      <c r="A148" s="90" t="s">
        <v>56</v>
      </c>
      <c r="B148" s="98" t="s">
        <v>366</v>
      </c>
      <c r="C148" s="90" t="s">
        <v>57</v>
      </c>
      <c r="D148" s="90" t="s">
        <v>229</v>
      </c>
      <c r="E148" s="90"/>
      <c r="F148" s="90"/>
      <c r="G148" s="92">
        <f>G149+G159+G154</f>
        <v>21678.9</v>
      </c>
      <c r="H148" s="92">
        <f>H149+H159+H154</f>
        <v>21093.5</v>
      </c>
    </row>
    <row r="149" spans="1:8" ht="24" customHeight="1" x14ac:dyDescent="0.25">
      <c r="A149" s="90" t="s">
        <v>58</v>
      </c>
      <c r="B149" s="98" t="s">
        <v>366</v>
      </c>
      <c r="C149" s="90" t="s">
        <v>57</v>
      </c>
      <c r="D149" s="90" t="s">
        <v>38</v>
      </c>
      <c r="E149" s="90"/>
      <c r="F149" s="90"/>
      <c r="G149" s="92">
        <f t="shared" ref="G149:H152" si="16">G150</f>
        <v>426.2</v>
      </c>
      <c r="H149" s="92">
        <f t="shared" si="16"/>
        <v>425.6</v>
      </c>
    </row>
    <row r="150" spans="1:8" ht="77.25" customHeight="1" x14ac:dyDescent="0.25">
      <c r="A150" s="93" t="s">
        <v>330</v>
      </c>
      <c r="B150" s="96" t="s">
        <v>366</v>
      </c>
      <c r="C150" s="94" t="s">
        <v>57</v>
      </c>
      <c r="D150" s="94" t="s">
        <v>38</v>
      </c>
      <c r="E150" s="93" t="s">
        <v>260</v>
      </c>
      <c r="F150" s="93"/>
      <c r="G150" s="95">
        <f t="shared" si="16"/>
        <v>426.2</v>
      </c>
      <c r="H150" s="95">
        <f t="shared" si="16"/>
        <v>425.6</v>
      </c>
    </row>
    <row r="151" spans="1:8" ht="82.5" customHeight="1" x14ac:dyDescent="0.25">
      <c r="A151" s="93" t="s">
        <v>331</v>
      </c>
      <c r="B151" s="96" t="s">
        <v>366</v>
      </c>
      <c r="C151" s="94" t="s">
        <v>57</v>
      </c>
      <c r="D151" s="94" t="s">
        <v>38</v>
      </c>
      <c r="E151" s="93" t="s">
        <v>332</v>
      </c>
      <c r="F151" s="93"/>
      <c r="G151" s="95">
        <f t="shared" si="16"/>
        <v>426.2</v>
      </c>
      <c r="H151" s="95">
        <f t="shared" si="16"/>
        <v>425.6</v>
      </c>
    </row>
    <row r="152" spans="1:8" ht="33" customHeight="1" x14ac:dyDescent="0.25">
      <c r="A152" s="93" t="s">
        <v>333</v>
      </c>
      <c r="B152" s="96" t="s">
        <v>366</v>
      </c>
      <c r="C152" s="94" t="s">
        <v>57</v>
      </c>
      <c r="D152" s="94" t="s">
        <v>38</v>
      </c>
      <c r="E152" s="93" t="s">
        <v>334</v>
      </c>
      <c r="F152" s="93">
        <v>200</v>
      </c>
      <c r="G152" s="95">
        <f t="shared" si="16"/>
        <v>426.2</v>
      </c>
      <c r="H152" s="95">
        <f t="shared" si="16"/>
        <v>425.6</v>
      </c>
    </row>
    <row r="153" spans="1:8" ht="50.25" customHeight="1" x14ac:dyDescent="0.25">
      <c r="A153" s="93" t="s">
        <v>245</v>
      </c>
      <c r="B153" s="96" t="s">
        <v>366</v>
      </c>
      <c r="C153" s="94" t="s">
        <v>57</v>
      </c>
      <c r="D153" s="94" t="s">
        <v>38</v>
      </c>
      <c r="E153" s="93" t="s">
        <v>334</v>
      </c>
      <c r="F153" s="93">
        <v>240</v>
      </c>
      <c r="G153" s="95">
        <v>426.2</v>
      </c>
      <c r="H153" s="106">
        <v>425.6</v>
      </c>
    </row>
    <row r="154" spans="1:8" ht="25.5" customHeight="1" x14ac:dyDescent="0.25">
      <c r="A154" s="99" t="s">
        <v>198</v>
      </c>
      <c r="B154" s="98" t="s">
        <v>366</v>
      </c>
      <c r="C154" s="90" t="s">
        <v>57</v>
      </c>
      <c r="D154" s="90" t="s">
        <v>39</v>
      </c>
      <c r="E154" s="99"/>
      <c r="F154" s="99"/>
      <c r="G154" s="92">
        <f t="shared" ref="G154:H157" si="17">G155</f>
        <v>300</v>
      </c>
      <c r="H154" s="92">
        <f t="shared" si="17"/>
        <v>300</v>
      </c>
    </row>
    <row r="155" spans="1:8" ht="21.75" customHeight="1" x14ac:dyDescent="0.25">
      <c r="A155" s="93" t="s">
        <v>246</v>
      </c>
      <c r="B155" s="96" t="s">
        <v>366</v>
      </c>
      <c r="C155" s="94" t="s">
        <v>57</v>
      </c>
      <c r="D155" s="94" t="s">
        <v>39</v>
      </c>
      <c r="E155" s="93"/>
      <c r="F155" s="93"/>
      <c r="G155" s="95">
        <f t="shared" si="17"/>
        <v>300</v>
      </c>
      <c r="H155" s="95">
        <f t="shared" si="17"/>
        <v>300</v>
      </c>
    </row>
    <row r="156" spans="1:8" ht="38.25" customHeight="1" x14ac:dyDescent="0.25">
      <c r="A156" s="93" t="s">
        <v>335</v>
      </c>
      <c r="B156" s="96" t="s">
        <v>366</v>
      </c>
      <c r="C156" s="94" t="s">
        <v>57</v>
      </c>
      <c r="D156" s="94" t="s">
        <v>39</v>
      </c>
      <c r="E156" s="93" t="s">
        <v>336</v>
      </c>
      <c r="F156" s="93"/>
      <c r="G156" s="95">
        <f t="shared" si="17"/>
        <v>300</v>
      </c>
      <c r="H156" s="95">
        <f t="shared" si="17"/>
        <v>300</v>
      </c>
    </row>
    <row r="157" spans="1:8" ht="38.25" customHeight="1" x14ac:dyDescent="0.25">
      <c r="A157" s="93" t="s">
        <v>333</v>
      </c>
      <c r="B157" s="96" t="s">
        <v>366</v>
      </c>
      <c r="C157" s="94" t="s">
        <v>57</v>
      </c>
      <c r="D157" s="94" t="s">
        <v>39</v>
      </c>
      <c r="E157" s="93" t="s">
        <v>336</v>
      </c>
      <c r="F157" s="93">
        <v>200</v>
      </c>
      <c r="G157" s="95">
        <f t="shared" si="17"/>
        <v>300</v>
      </c>
      <c r="H157" s="95">
        <f t="shared" si="17"/>
        <v>300</v>
      </c>
    </row>
    <row r="158" spans="1:8" ht="60" customHeight="1" x14ac:dyDescent="0.25">
      <c r="A158" s="93" t="s">
        <v>245</v>
      </c>
      <c r="B158" s="96" t="s">
        <v>366</v>
      </c>
      <c r="C158" s="94" t="s">
        <v>57</v>
      </c>
      <c r="D158" s="94" t="s">
        <v>39</v>
      </c>
      <c r="E158" s="93" t="s">
        <v>336</v>
      </c>
      <c r="F158" s="93">
        <v>240</v>
      </c>
      <c r="G158" s="95">
        <v>300</v>
      </c>
      <c r="H158" s="106">
        <v>300</v>
      </c>
    </row>
    <row r="159" spans="1:8" ht="22.5" customHeight="1" x14ac:dyDescent="0.25">
      <c r="A159" s="99" t="s">
        <v>59</v>
      </c>
      <c r="B159" s="98" t="s">
        <v>366</v>
      </c>
      <c r="C159" s="98" t="s">
        <v>57</v>
      </c>
      <c r="D159" s="98" t="s">
        <v>40</v>
      </c>
      <c r="E159" s="99"/>
      <c r="F159" s="99"/>
      <c r="G159" s="92">
        <f>G160</f>
        <v>20952.7</v>
      </c>
      <c r="H159" s="92">
        <f>H160</f>
        <v>20367.900000000001</v>
      </c>
    </row>
    <row r="160" spans="1:8" ht="67.5" customHeight="1" x14ac:dyDescent="0.25">
      <c r="A160" s="93" t="s">
        <v>272</v>
      </c>
      <c r="B160" s="96" t="s">
        <v>366</v>
      </c>
      <c r="C160" s="96" t="s">
        <v>57</v>
      </c>
      <c r="D160" s="96" t="s">
        <v>40</v>
      </c>
      <c r="E160" s="93" t="s">
        <v>337</v>
      </c>
      <c r="F160" s="93"/>
      <c r="G160" s="95">
        <f>G161</f>
        <v>20952.7</v>
      </c>
      <c r="H160" s="95">
        <f>H161</f>
        <v>20367.900000000001</v>
      </c>
    </row>
    <row r="161" spans="1:8" ht="60" customHeight="1" x14ac:dyDescent="0.25">
      <c r="A161" s="93" t="s">
        <v>338</v>
      </c>
      <c r="B161" s="96" t="s">
        <v>366</v>
      </c>
      <c r="C161" s="96" t="s">
        <v>57</v>
      </c>
      <c r="D161" s="96" t="s">
        <v>40</v>
      </c>
      <c r="E161" s="93" t="s">
        <v>339</v>
      </c>
      <c r="F161" s="93"/>
      <c r="G161" s="95">
        <f>G162+G165+G168</f>
        <v>20952.7</v>
      </c>
      <c r="H161" s="95">
        <f>H162+H165+H168</f>
        <v>20367.900000000001</v>
      </c>
    </row>
    <row r="162" spans="1:8" ht="39.75" customHeight="1" x14ac:dyDescent="0.25">
      <c r="A162" s="107" t="s">
        <v>340</v>
      </c>
      <c r="B162" s="96" t="s">
        <v>366</v>
      </c>
      <c r="C162" s="96" t="s">
        <v>57</v>
      </c>
      <c r="D162" s="96" t="s">
        <v>40</v>
      </c>
      <c r="E162" s="93" t="s">
        <v>341</v>
      </c>
      <c r="F162" s="93"/>
      <c r="G162" s="95">
        <f>G163</f>
        <v>19377.7</v>
      </c>
      <c r="H162" s="95">
        <f>H163</f>
        <v>18792.900000000001</v>
      </c>
    </row>
    <row r="163" spans="1:8" ht="38.25" customHeight="1" x14ac:dyDescent="0.25">
      <c r="A163" s="93" t="s">
        <v>244</v>
      </c>
      <c r="B163" s="96" t="s">
        <v>366</v>
      </c>
      <c r="C163" s="96" t="s">
        <v>57</v>
      </c>
      <c r="D163" s="96" t="s">
        <v>40</v>
      </c>
      <c r="E163" s="93" t="s">
        <v>341</v>
      </c>
      <c r="F163" s="93">
        <v>200</v>
      </c>
      <c r="G163" s="95">
        <f>G164</f>
        <v>19377.7</v>
      </c>
      <c r="H163" s="95">
        <f>H164</f>
        <v>18792.900000000001</v>
      </c>
    </row>
    <row r="164" spans="1:8" ht="60" customHeight="1" x14ac:dyDescent="0.25">
      <c r="A164" s="93" t="s">
        <v>245</v>
      </c>
      <c r="B164" s="96" t="s">
        <v>366</v>
      </c>
      <c r="C164" s="96" t="s">
        <v>57</v>
      </c>
      <c r="D164" s="96" t="s">
        <v>40</v>
      </c>
      <c r="E164" s="93" t="s">
        <v>341</v>
      </c>
      <c r="F164" s="93">
        <v>240</v>
      </c>
      <c r="G164" s="95">
        <v>19377.7</v>
      </c>
      <c r="H164" s="106">
        <v>18792.900000000001</v>
      </c>
    </row>
    <row r="165" spans="1:8" ht="36.75" customHeight="1" x14ac:dyDescent="0.25">
      <c r="A165" s="101" t="s">
        <v>342</v>
      </c>
      <c r="B165" s="96" t="s">
        <v>366</v>
      </c>
      <c r="C165" s="96" t="s">
        <v>57</v>
      </c>
      <c r="D165" s="96" t="s">
        <v>40</v>
      </c>
      <c r="E165" s="93" t="s">
        <v>343</v>
      </c>
      <c r="F165" s="93"/>
      <c r="G165" s="95">
        <f>G166</f>
        <v>962.2</v>
      </c>
      <c r="H165" s="95">
        <f>H166</f>
        <v>962.2</v>
      </c>
    </row>
    <row r="166" spans="1:8" ht="38.25" customHeight="1" x14ac:dyDescent="0.25">
      <c r="A166" s="93" t="s">
        <v>244</v>
      </c>
      <c r="B166" s="96" t="s">
        <v>366</v>
      </c>
      <c r="C166" s="96" t="s">
        <v>57</v>
      </c>
      <c r="D166" s="96" t="s">
        <v>40</v>
      </c>
      <c r="E166" s="93" t="s">
        <v>343</v>
      </c>
      <c r="F166" s="93">
        <v>200</v>
      </c>
      <c r="G166" s="95">
        <f>G167</f>
        <v>962.2</v>
      </c>
      <c r="H166" s="95">
        <f>H167</f>
        <v>962.2</v>
      </c>
    </row>
    <row r="167" spans="1:8" ht="60" customHeight="1" x14ac:dyDescent="0.25">
      <c r="A167" s="93" t="s">
        <v>245</v>
      </c>
      <c r="B167" s="96" t="s">
        <v>366</v>
      </c>
      <c r="C167" s="96" t="s">
        <v>57</v>
      </c>
      <c r="D167" s="96" t="s">
        <v>40</v>
      </c>
      <c r="E167" s="93" t="s">
        <v>343</v>
      </c>
      <c r="F167" s="93">
        <v>240</v>
      </c>
      <c r="G167" s="95">
        <v>962.2</v>
      </c>
      <c r="H167" s="106">
        <v>962.2</v>
      </c>
    </row>
    <row r="168" spans="1:8" ht="77.25" customHeight="1" x14ac:dyDescent="0.25">
      <c r="A168" s="93" t="s">
        <v>344</v>
      </c>
      <c r="B168" s="96" t="s">
        <v>366</v>
      </c>
      <c r="C168" s="96" t="s">
        <v>57</v>
      </c>
      <c r="D168" s="96" t="s">
        <v>40</v>
      </c>
      <c r="E168" s="93" t="s">
        <v>345</v>
      </c>
      <c r="F168" s="93"/>
      <c r="G168" s="95">
        <f t="shared" ref="G168:H170" si="18">G169</f>
        <v>612.79999999999995</v>
      </c>
      <c r="H168" s="95">
        <f t="shared" si="18"/>
        <v>612.79999999999995</v>
      </c>
    </row>
    <row r="169" spans="1:8" ht="36.75" customHeight="1" x14ac:dyDescent="0.25">
      <c r="A169" s="93" t="s">
        <v>346</v>
      </c>
      <c r="B169" s="96" t="s">
        <v>366</v>
      </c>
      <c r="C169" s="96" t="s">
        <v>57</v>
      </c>
      <c r="D169" s="96" t="s">
        <v>40</v>
      </c>
      <c r="E169" s="108" t="s">
        <v>347</v>
      </c>
      <c r="F169" s="93"/>
      <c r="G169" s="95">
        <f t="shared" si="18"/>
        <v>612.79999999999995</v>
      </c>
      <c r="H169" s="95">
        <f t="shared" si="18"/>
        <v>612.79999999999995</v>
      </c>
    </row>
    <row r="170" spans="1:8" ht="39" customHeight="1" x14ac:dyDescent="0.25">
      <c r="A170" s="93" t="s">
        <v>244</v>
      </c>
      <c r="B170" s="96" t="s">
        <v>366</v>
      </c>
      <c r="C170" s="96" t="s">
        <v>57</v>
      </c>
      <c r="D170" s="96" t="s">
        <v>40</v>
      </c>
      <c r="E170" s="93" t="s">
        <v>347</v>
      </c>
      <c r="F170" s="93">
        <v>200</v>
      </c>
      <c r="G170" s="95">
        <f t="shared" si="18"/>
        <v>612.79999999999995</v>
      </c>
      <c r="H170" s="95">
        <f t="shared" si="18"/>
        <v>612.79999999999995</v>
      </c>
    </row>
    <row r="171" spans="1:8" ht="48.75" customHeight="1" x14ac:dyDescent="0.25">
      <c r="A171" s="93" t="s">
        <v>245</v>
      </c>
      <c r="B171" s="96" t="s">
        <v>366</v>
      </c>
      <c r="C171" s="96" t="s">
        <v>57</v>
      </c>
      <c r="D171" s="96" t="s">
        <v>40</v>
      </c>
      <c r="E171" s="93" t="s">
        <v>347</v>
      </c>
      <c r="F171" s="93">
        <v>240</v>
      </c>
      <c r="G171" s="95">
        <v>612.79999999999995</v>
      </c>
      <c r="H171" s="106">
        <v>612.79999999999995</v>
      </c>
    </row>
    <row r="172" spans="1:8" ht="24" customHeight="1" x14ac:dyDescent="0.25">
      <c r="A172" s="99" t="s">
        <v>348</v>
      </c>
      <c r="B172" s="98" t="s">
        <v>366</v>
      </c>
      <c r="C172" s="98" t="s">
        <v>43</v>
      </c>
      <c r="D172" s="98" t="s">
        <v>229</v>
      </c>
      <c r="E172" s="99"/>
      <c r="F172" s="99"/>
      <c r="G172" s="92">
        <f t="shared" ref="G172:H177" si="19">G173</f>
        <v>161</v>
      </c>
      <c r="H172" s="92">
        <f t="shared" si="19"/>
        <v>161</v>
      </c>
    </row>
    <row r="173" spans="1:8" ht="27" customHeight="1" x14ac:dyDescent="0.25">
      <c r="A173" s="93" t="s">
        <v>349</v>
      </c>
      <c r="B173" s="96" t="s">
        <v>366</v>
      </c>
      <c r="C173" s="96" t="s">
        <v>43</v>
      </c>
      <c r="D173" s="96" t="s">
        <v>43</v>
      </c>
      <c r="E173" s="93"/>
      <c r="F173" s="93"/>
      <c r="G173" s="95">
        <f t="shared" si="19"/>
        <v>161</v>
      </c>
      <c r="H173" s="95">
        <f t="shared" si="19"/>
        <v>161</v>
      </c>
    </row>
    <row r="174" spans="1:8" ht="72.75" customHeight="1" x14ac:dyDescent="0.25">
      <c r="A174" s="93" t="s">
        <v>350</v>
      </c>
      <c r="B174" s="96" t="s">
        <v>366</v>
      </c>
      <c r="C174" s="96" t="s">
        <v>43</v>
      </c>
      <c r="D174" s="96" t="s">
        <v>43</v>
      </c>
      <c r="E174" s="93" t="s">
        <v>310</v>
      </c>
      <c r="F174" s="93"/>
      <c r="G174" s="95">
        <f t="shared" si="19"/>
        <v>161</v>
      </c>
      <c r="H174" s="95">
        <f t="shared" si="19"/>
        <v>161</v>
      </c>
    </row>
    <row r="175" spans="1:8" ht="86.25" customHeight="1" x14ac:dyDescent="0.25">
      <c r="A175" s="93" t="s">
        <v>351</v>
      </c>
      <c r="B175" s="96" t="s">
        <v>366</v>
      </c>
      <c r="C175" s="96" t="s">
        <v>43</v>
      </c>
      <c r="D175" s="96" t="s">
        <v>43</v>
      </c>
      <c r="E175" s="93" t="s">
        <v>352</v>
      </c>
      <c r="F175" s="93"/>
      <c r="G175" s="95">
        <f t="shared" si="19"/>
        <v>161</v>
      </c>
      <c r="H175" s="95">
        <f t="shared" si="19"/>
        <v>161</v>
      </c>
    </row>
    <row r="176" spans="1:8" ht="81" customHeight="1" x14ac:dyDescent="0.25">
      <c r="A176" s="93" t="s">
        <v>248</v>
      </c>
      <c r="B176" s="96" t="s">
        <v>366</v>
      </c>
      <c r="C176" s="96" t="s">
        <v>43</v>
      </c>
      <c r="D176" s="96" t="s">
        <v>43</v>
      </c>
      <c r="E176" s="93" t="s">
        <v>353</v>
      </c>
      <c r="F176" s="93"/>
      <c r="G176" s="95">
        <f t="shared" si="19"/>
        <v>161</v>
      </c>
      <c r="H176" s="95">
        <f t="shared" si="19"/>
        <v>161</v>
      </c>
    </row>
    <row r="177" spans="1:8" ht="24" customHeight="1" x14ac:dyDescent="0.25">
      <c r="A177" s="93" t="s">
        <v>250</v>
      </c>
      <c r="B177" s="96" t="s">
        <v>366</v>
      </c>
      <c r="C177" s="96" t="s">
        <v>43</v>
      </c>
      <c r="D177" s="96" t="s">
        <v>43</v>
      </c>
      <c r="E177" s="93" t="s">
        <v>353</v>
      </c>
      <c r="F177" s="93">
        <v>500</v>
      </c>
      <c r="G177" s="95">
        <f t="shared" si="19"/>
        <v>161</v>
      </c>
      <c r="H177" s="95">
        <f t="shared" si="19"/>
        <v>161</v>
      </c>
    </row>
    <row r="178" spans="1:8" ht="23.25" customHeight="1" x14ac:dyDescent="0.25">
      <c r="A178" s="93" t="s">
        <v>19</v>
      </c>
      <c r="B178" s="96" t="s">
        <v>366</v>
      </c>
      <c r="C178" s="96" t="s">
        <v>43</v>
      </c>
      <c r="D178" s="96" t="s">
        <v>43</v>
      </c>
      <c r="E178" s="93" t="s">
        <v>353</v>
      </c>
      <c r="F178" s="93">
        <v>540</v>
      </c>
      <c r="G178" s="95">
        <v>161</v>
      </c>
      <c r="H178" s="106">
        <v>161</v>
      </c>
    </row>
    <row r="179" spans="1:8" ht="24" customHeight="1" x14ac:dyDescent="0.25">
      <c r="A179" s="99" t="s">
        <v>354</v>
      </c>
      <c r="B179" s="98" t="s">
        <v>366</v>
      </c>
      <c r="C179" s="98" t="s">
        <v>52</v>
      </c>
      <c r="D179" s="98" t="s">
        <v>229</v>
      </c>
      <c r="E179" s="99"/>
      <c r="F179" s="99"/>
      <c r="G179" s="92">
        <f t="shared" ref="G179:H183" si="20">G180</f>
        <v>2313</v>
      </c>
      <c r="H179" s="92">
        <f t="shared" si="20"/>
        <v>2313</v>
      </c>
    </row>
    <row r="180" spans="1:8" ht="26.25" customHeight="1" x14ac:dyDescent="0.25">
      <c r="A180" s="93" t="s">
        <v>63</v>
      </c>
      <c r="B180" s="96" t="s">
        <v>366</v>
      </c>
      <c r="C180" s="96" t="s">
        <v>52</v>
      </c>
      <c r="D180" s="96" t="s">
        <v>38</v>
      </c>
      <c r="E180" s="93"/>
      <c r="F180" s="93"/>
      <c r="G180" s="95">
        <f t="shared" si="20"/>
        <v>2313</v>
      </c>
      <c r="H180" s="95">
        <f t="shared" si="20"/>
        <v>2313</v>
      </c>
    </row>
    <row r="181" spans="1:8" ht="15" customHeight="1" x14ac:dyDescent="0.25">
      <c r="A181" s="93" t="s">
        <v>246</v>
      </c>
      <c r="B181" s="96" t="s">
        <v>366</v>
      </c>
      <c r="C181" s="104" t="s">
        <v>52</v>
      </c>
      <c r="D181" s="104" t="s">
        <v>38</v>
      </c>
      <c r="E181" s="100" t="s">
        <v>247</v>
      </c>
      <c r="F181" s="93"/>
      <c r="G181" s="95">
        <f t="shared" si="20"/>
        <v>2313</v>
      </c>
      <c r="H181" s="95">
        <f t="shared" si="20"/>
        <v>2313</v>
      </c>
    </row>
    <row r="182" spans="1:8" ht="81.75" customHeight="1" x14ac:dyDescent="0.25">
      <c r="A182" s="93" t="s">
        <v>248</v>
      </c>
      <c r="B182" s="96" t="s">
        <v>366</v>
      </c>
      <c r="C182" s="96" t="s">
        <v>52</v>
      </c>
      <c r="D182" s="96" t="s">
        <v>38</v>
      </c>
      <c r="E182" s="93" t="s">
        <v>249</v>
      </c>
      <c r="F182" s="93"/>
      <c r="G182" s="95">
        <f t="shared" si="20"/>
        <v>2313</v>
      </c>
      <c r="H182" s="95">
        <f t="shared" si="20"/>
        <v>2313</v>
      </c>
    </row>
    <row r="183" spans="1:8" ht="20.25" customHeight="1" x14ac:dyDescent="0.25">
      <c r="A183" s="93" t="s">
        <v>250</v>
      </c>
      <c r="B183" s="96" t="s">
        <v>366</v>
      </c>
      <c r="C183" s="96" t="s">
        <v>52</v>
      </c>
      <c r="D183" s="96" t="s">
        <v>38</v>
      </c>
      <c r="E183" s="93" t="s">
        <v>249</v>
      </c>
      <c r="F183" s="93">
        <v>500</v>
      </c>
      <c r="G183" s="95">
        <f t="shared" si="20"/>
        <v>2313</v>
      </c>
      <c r="H183" s="95">
        <f t="shared" si="20"/>
        <v>2313</v>
      </c>
    </row>
    <row r="184" spans="1:8" ht="24" customHeight="1" x14ac:dyDescent="0.25">
      <c r="A184" s="93" t="s">
        <v>19</v>
      </c>
      <c r="B184" s="96" t="s">
        <v>366</v>
      </c>
      <c r="C184" s="96" t="s">
        <v>52</v>
      </c>
      <c r="D184" s="96" t="s">
        <v>38</v>
      </c>
      <c r="E184" s="93" t="s">
        <v>249</v>
      </c>
      <c r="F184" s="93">
        <v>540</v>
      </c>
      <c r="G184" s="95">
        <v>2313</v>
      </c>
      <c r="H184" s="106">
        <v>2313</v>
      </c>
    </row>
    <row r="185" spans="1:8" ht="16.5" customHeight="1" x14ac:dyDescent="0.25">
      <c r="A185" s="99" t="s">
        <v>355</v>
      </c>
      <c r="B185" s="98" t="s">
        <v>366</v>
      </c>
      <c r="C185" s="98" t="s">
        <v>53</v>
      </c>
      <c r="D185" s="98" t="s">
        <v>229</v>
      </c>
      <c r="E185" s="99"/>
      <c r="F185" s="99"/>
      <c r="G185" s="92">
        <f>G186+G192</f>
        <v>397.70000000000005</v>
      </c>
      <c r="H185" s="92">
        <f>H186+H192</f>
        <v>397.70000000000005</v>
      </c>
    </row>
    <row r="186" spans="1:8" ht="20.25" customHeight="1" x14ac:dyDescent="0.25">
      <c r="A186" s="99" t="s">
        <v>65</v>
      </c>
      <c r="B186" s="98" t="s">
        <v>366</v>
      </c>
      <c r="C186" s="98">
        <v>10</v>
      </c>
      <c r="D186" s="98" t="s">
        <v>38</v>
      </c>
      <c r="E186" s="99"/>
      <c r="F186" s="99"/>
      <c r="G186" s="92">
        <f t="shared" ref="G186:H189" si="21">G187</f>
        <v>198.4</v>
      </c>
      <c r="H186" s="92">
        <f t="shared" si="21"/>
        <v>198.4</v>
      </c>
    </row>
    <row r="187" spans="1:8" ht="73.5" customHeight="1" x14ac:dyDescent="0.25">
      <c r="A187" s="93" t="s">
        <v>230</v>
      </c>
      <c r="B187" s="96" t="s">
        <v>366</v>
      </c>
      <c r="C187" s="96">
        <v>10</v>
      </c>
      <c r="D187" s="96" t="s">
        <v>38</v>
      </c>
      <c r="E187" s="93" t="s">
        <v>231</v>
      </c>
      <c r="F187" s="93"/>
      <c r="G187" s="95">
        <f t="shared" si="21"/>
        <v>198.4</v>
      </c>
      <c r="H187" s="95">
        <f t="shared" si="21"/>
        <v>198.4</v>
      </c>
    </row>
    <row r="188" spans="1:8" ht="60" customHeight="1" x14ac:dyDescent="0.25">
      <c r="A188" s="101" t="s">
        <v>356</v>
      </c>
      <c r="B188" s="96" t="s">
        <v>366</v>
      </c>
      <c r="C188" s="96">
        <v>10</v>
      </c>
      <c r="D188" s="96" t="s">
        <v>38</v>
      </c>
      <c r="E188" s="93" t="s">
        <v>357</v>
      </c>
      <c r="F188" s="93"/>
      <c r="G188" s="95">
        <f t="shared" si="21"/>
        <v>198.4</v>
      </c>
      <c r="H188" s="95">
        <f t="shared" si="21"/>
        <v>198.4</v>
      </c>
    </row>
    <row r="189" spans="1:8" ht="41.25" customHeight="1" x14ac:dyDescent="0.25">
      <c r="A189" s="93" t="s">
        <v>358</v>
      </c>
      <c r="B189" s="96" t="s">
        <v>366</v>
      </c>
      <c r="C189" s="96">
        <v>10</v>
      </c>
      <c r="D189" s="96" t="s">
        <v>38</v>
      </c>
      <c r="E189" s="93" t="s">
        <v>357</v>
      </c>
      <c r="F189" s="93">
        <v>300</v>
      </c>
      <c r="G189" s="95">
        <f t="shared" si="21"/>
        <v>198.4</v>
      </c>
      <c r="H189" s="95">
        <f t="shared" si="21"/>
        <v>198.4</v>
      </c>
    </row>
    <row r="190" spans="1:8" ht="36.75" customHeight="1" x14ac:dyDescent="0.25">
      <c r="A190" s="101" t="s">
        <v>359</v>
      </c>
      <c r="B190" s="96" t="s">
        <v>366</v>
      </c>
      <c r="C190" s="96">
        <v>10</v>
      </c>
      <c r="D190" s="96" t="s">
        <v>38</v>
      </c>
      <c r="E190" s="93" t="s">
        <v>357</v>
      </c>
      <c r="F190" s="93">
        <v>310</v>
      </c>
      <c r="G190" s="95">
        <v>198.4</v>
      </c>
      <c r="H190" s="106">
        <v>198.4</v>
      </c>
    </row>
    <row r="191" spans="1:8" ht="26.25" customHeight="1" x14ac:dyDescent="0.25">
      <c r="A191" s="99" t="s">
        <v>162</v>
      </c>
      <c r="B191" s="98" t="s">
        <v>366</v>
      </c>
      <c r="C191" s="99">
        <v>10</v>
      </c>
      <c r="D191" s="98" t="s">
        <v>40</v>
      </c>
      <c r="E191" s="93"/>
      <c r="F191" s="93"/>
      <c r="G191" s="92">
        <f t="shared" ref="G191:H194" si="22">G192</f>
        <v>199.3</v>
      </c>
      <c r="H191" s="92">
        <f t="shared" si="22"/>
        <v>199.3</v>
      </c>
    </row>
    <row r="192" spans="1:8" ht="69" customHeight="1" x14ac:dyDescent="0.25">
      <c r="A192" s="93" t="s">
        <v>370</v>
      </c>
      <c r="B192" s="96" t="s">
        <v>366</v>
      </c>
      <c r="C192" s="93">
        <v>10</v>
      </c>
      <c r="D192" s="96" t="s">
        <v>40</v>
      </c>
      <c r="E192" s="93" t="s">
        <v>231</v>
      </c>
      <c r="F192" s="99"/>
      <c r="G192" s="95">
        <f t="shared" si="22"/>
        <v>199.3</v>
      </c>
      <c r="H192" s="95">
        <f t="shared" si="22"/>
        <v>199.3</v>
      </c>
    </row>
    <row r="193" spans="1:8" ht="36" customHeight="1" x14ac:dyDescent="0.25">
      <c r="A193" s="93" t="s">
        <v>360</v>
      </c>
      <c r="B193" s="96" t="s">
        <v>366</v>
      </c>
      <c r="C193" s="93">
        <v>10</v>
      </c>
      <c r="D193" s="96" t="s">
        <v>40</v>
      </c>
      <c r="E193" s="93" t="s">
        <v>361</v>
      </c>
      <c r="F193" s="93"/>
      <c r="G193" s="95">
        <f t="shared" si="22"/>
        <v>199.3</v>
      </c>
      <c r="H193" s="95">
        <f t="shared" si="22"/>
        <v>199.3</v>
      </c>
    </row>
    <row r="194" spans="1:8" ht="35.25" customHeight="1" x14ac:dyDescent="0.25">
      <c r="A194" s="93" t="s">
        <v>244</v>
      </c>
      <c r="B194" s="96" t="s">
        <v>366</v>
      </c>
      <c r="C194" s="93">
        <v>10</v>
      </c>
      <c r="D194" s="96" t="s">
        <v>40</v>
      </c>
      <c r="E194" s="93" t="s">
        <v>361</v>
      </c>
      <c r="F194" s="93">
        <v>200</v>
      </c>
      <c r="G194" s="95">
        <f t="shared" si="22"/>
        <v>199.3</v>
      </c>
      <c r="H194" s="95">
        <f t="shared" si="22"/>
        <v>199.3</v>
      </c>
    </row>
    <row r="195" spans="1:8" ht="52.5" customHeight="1" x14ac:dyDescent="0.25">
      <c r="A195" s="93" t="s">
        <v>245</v>
      </c>
      <c r="B195" s="96" t="s">
        <v>366</v>
      </c>
      <c r="C195" s="93">
        <v>10</v>
      </c>
      <c r="D195" s="96" t="s">
        <v>40</v>
      </c>
      <c r="E195" s="93" t="s">
        <v>361</v>
      </c>
      <c r="F195" s="93">
        <v>240</v>
      </c>
      <c r="G195" s="95">
        <v>199.3</v>
      </c>
      <c r="H195" s="105">
        <v>199.3</v>
      </c>
    </row>
    <row r="196" spans="1:8" ht="18.75" customHeight="1" x14ac:dyDescent="0.25">
      <c r="A196" s="99" t="s">
        <v>362</v>
      </c>
      <c r="B196" s="98" t="s">
        <v>366</v>
      </c>
      <c r="C196" s="98">
        <v>11</v>
      </c>
      <c r="D196" s="98" t="s">
        <v>229</v>
      </c>
      <c r="E196" s="99"/>
      <c r="F196" s="99"/>
      <c r="G196" s="92">
        <f>G197</f>
        <v>2966</v>
      </c>
      <c r="H196" s="92">
        <f>H197</f>
        <v>2966</v>
      </c>
    </row>
    <row r="197" spans="1:8" ht="17.25" customHeight="1" x14ac:dyDescent="0.25">
      <c r="A197" s="99" t="s">
        <v>67</v>
      </c>
      <c r="B197" s="98" t="s">
        <v>366</v>
      </c>
      <c r="C197" s="98">
        <v>11</v>
      </c>
      <c r="D197" s="98" t="s">
        <v>39</v>
      </c>
      <c r="E197" s="99"/>
      <c r="F197" s="99"/>
      <c r="G197" s="92">
        <f>G199</f>
        <v>2966</v>
      </c>
      <c r="H197" s="92">
        <f>H199</f>
        <v>2966</v>
      </c>
    </row>
    <row r="198" spans="1:8" ht="18.75" customHeight="1" x14ac:dyDescent="0.25">
      <c r="A198" s="93" t="s">
        <v>246</v>
      </c>
      <c r="B198" s="96" t="s">
        <v>366</v>
      </c>
      <c r="C198" s="104">
        <v>11</v>
      </c>
      <c r="D198" s="104" t="s">
        <v>39</v>
      </c>
      <c r="E198" s="100" t="s">
        <v>247</v>
      </c>
      <c r="F198" s="99"/>
      <c r="G198" s="92">
        <f t="shared" ref="G198:H200" si="23">G199</f>
        <v>2966</v>
      </c>
      <c r="H198" s="92">
        <f t="shared" si="23"/>
        <v>2966</v>
      </c>
    </row>
    <row r="199" spans="1:8" ht="78.75" customHeight="1" x14ac:dyDescent="0.25">
      <c r="A199" s="93" t="s">
        <v>248</v>
      </c>
      <c r="B199" s="96" t="s">
        <v>366</v>
      </c>
      <c r="C199" s="96">
        <v>11</v>
      </c>
      <c r="D199" s="96" t="s">
        <v>39</v>
      </c>
      <c r="E199" s="93" t="s">
        <v>249</v>
      </c>
      <c r="F199" s="93"/>
      <c r="G199" s="95">
        <f t="shared" si="23"/>
        <v>2966</v>
      </c>
      <c r="H199" s="95">
        <f t="shared" si="23"/>
        <v>2966</v>
      </c>
    </row>
    <row r="200" spans="1:8" ht="28.5" customHeight="1" x14ac:dyDescent="0.25">
      <c r="A200" s="93" t="s">
        <v>250</v>
      </c>
      <c r="B200" s="96" t="s">
        <v>366</v>
      </c>
      <c r="C200" s="96">
        <v>11</v>
      </c>
      <c r="D200" s="96" t="s">
        <v>39</v>
      </c>
      <c r="E200" s="93" t="s">
        <v>249</v>
      </c>
      <c r="F200" s="93">
        <v>500</v>
      </c>
      <c r="G200" s="95">
        <f t="shared" si="23"/>
        <v>2966</v>
      </c>
      <c r="H200" s="95">
        <f t="shared" si="23"/>
        <v>2966</v>
      </c>
    </row>
    <row r="201" spans="1:8" ht="24.75" customHeight="1" x14ac:dyDescent="0.25">
      <c r="A201" s="93" t="s">
        <v>19</v>
      </c>
      <c r="B201" s="96" t="s">
        <v>366</v>
      </c>
      <c r="C201" s="96">
        <v>11</v>
      </c>
      <c r="D201" s="96" t="s">
        <v>39</v>
      </c>
      <c r="E201" s="93" t="s">
        <v>249</v>
      </c>
      <c r="F201" s="93">
        <v>540</v>
      </c>
      <c r="G201" s="95">
        <v>2966</v>
      </c>
      <c r="H201" s="106">
        <v>2966</v>
      </c>
    </row>
    <row r="202" spans="1:8" ht="25.5" customHeight="1" x14ac:dyDescent="0.25">
      <c r="A202" s="99" t="s">
        <v>363</v>
      </c>
      <c r="B202" s="99"/>
      <c r="C202" s="99"/>
      <c r="D202" s="99"/>
      <c r="E202" s="99"/>
      <c r="F202" s="99"/>
      <c r="G202" s="92">
        <f>G10+G78+G89+G114+G148+G172+G179+G185+G196</f>
        <v>71780.75</v>
      </c>
      <c r="H202" s="92">
        <f>H10+H78+H89+H114+H148+H172+H179+H185+H196</f>
        <v>70882.099999999991</v>
      </c>
    </row>
  </sheetData>
  <mergeCells count="1">
    <mergeCell ref="A6:H6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4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2024-06-03T12:01:22Z</cp:lastPrinted>
  <dcterms:created xsi:type="dcterms:W3CDTF">2013-03-26T03:35:17Z</dcterms:created>
  <dcterms:modified xsi:type="dcterms:W3CDTF">2024-06-03T12:01:51Z</dcterms:modified>
</cp:coreProperties>
</file>